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<sst xmlns="http://schemas.openxmlformats.org/spreadsheetml/2006/main" count="107" uniqueCount="46">
  <si>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</si>
  <si>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</si>
  <si>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</si>
  <si>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</si>
  <si>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</si>
  <si>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</si>
  <si>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</si>
  <si>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</si>
  <si>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</si>
  <si>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</si>
  <si>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</si>
  <si>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</si>
  <si>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</si>
  <si>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</si>
  <si>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</si>
  <si>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</si>
  <si>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</si>
  <si>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</si>
  <si>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</si>
  <si>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</si>
  <si>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</si>
  <si>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</si>
  <si>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</si>
  <si>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</si>
  <si>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</si>
  <si>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</si>
  <si>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</si>
  <si>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</si>
  <si>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</si>
  <si>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</si>
  <si>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</si>
  <si>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</si>
  <si>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</si>
  <si>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</si>
  <si>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</si>
  <si>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</si>
  <si>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</si>
  <si>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</si>
  <si>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</si>
  <si>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</si>
  <si>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</si>
  <si>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</si>
  <si>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</si>
  <si>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</si>
  <si>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</si>
  <si>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июля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</si>
</sst>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7">
      <pane xSplit="5040" topLeftCell="AM1" activePane="topRight" state="split"/>
      <selection pane="topLeft" activeCell="B17" sqref="B17"/>
      <selection pane="topRight" activeCell="AC25" sqref="AC25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7" t="s">
        <v>26</v>
      </c>
      <c r="T1" s="57"/>
      <c r="U1" s="57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59" t="s">
        <v>0</v>
      </c>
      <c r="B4" s="59"/>
      <c r="C4" s="60" t="s">
        <v>23</v>
      </c>
      <c r="D4" s="61"/>
      <c r="E4" s="62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6" t="s">
        <v>22</v>
      </c>
      <c r="AR4" s="87"/>
      <c r="AS4" s="88"/>
      <c r="AT4" s="77" t="s">
        <v>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60" t="s">
        <v>21</v>
      </c>
      <c r="BJ4" s="61"/>
      <c r="BK4" s="62"/>
    </row>
    <row r="5" spans="1:63" ht="13.5" customHeight="1">
      <c r="A5" s="59"/>
      <c r="B5" s="59"/>
      <c r="C5" s="63"/>
      <c r="D5" s="64"/>
      <c r="E5" s="65"/>
      <c r="F5" s="77" t="s">
        <v>2</v>
      </c>
      <c r="G5" s="77"/>
      <c r="H5" s="77"/>
      <c r="I5" s="28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77" t="s">
        <v>4</v>
      </c>
      <c r="AI5" s="77"/>
      <c r="AJ5" s="77"/>
      <c r="AK5" s="69" t="s">
        <v>3</v>
      </c>
      <c r="AL5" s="70"/>
      <c r="AM5" s="70"/>
      <c r="AN5" s="70"/>
      <c r="AO5" s="70"/>
      <c r="AP5" s="70"/>
      <c r="AQ5" s="89"/>
      <c r="AR5" s="90"/>
      <c r="AS5" s="91"/>
      <c r="AT5" s="69" t="s">
        <v>3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63"/>
      <c r="BJ5" s="64"/>
      <c r="BK5" s="65"/>
    </row>
    <row r="6" spans="1:63" ht="59.25" customHeight="1">
      <c r="A6" s="59"/>
      <c r="B6" s="59"/>
      <c r="C6" s="63"/>
      <c r="D6" s="64"/>
      <c r="E6" s="65"/>
      <c r="F6" s="77"/>
      <c r="G6" s="77"/>
      <c r="H6" s="77"/>
      <c r="I6" s="26"/>
      <c r="J6" s="60" t="s">
        <v>5</v>
      </c>
      <c r="K6" s="61"/>
      <c r="L6" s="62"/>
      <c r="M6" s="60" t="s">
        <v>6</v>
      </c>
      <c r="N6" s="61"/>
      <c r="O6" s="62"/>
      <c r="P6" s="60" t="s">
        <v>16</v>
      </c>
      <c r="Q6" s="61"/>
      <c r="R6" s="62"/>
      <c r="S6" s="60" t="s">
        <v>44</v>
      </c>
      <c r="T6" s="61"/>
      <c r="U6" s="62"/>
      <c r="V6" s="60" t="s">
        <v>7</v>
      </c>
      <c r="W6" s="61"/>
      <c r="X6" s="62"/>
      <c r="Y6" s="60" t="s">
        <v>19</v>
      </c>
      <c r="Z6" s="61"/>
      <c r="AA6" s="62"/>
      <c r="AB6" s="60" t="s">
        <v>8</v>
      </c>
      <c r="AC6" s="61"/>
      <c r="AD6" s="62"/>
      <c r="AE6" s="60" t="s">
        <v>9</v>
      </c>
      <c r="AF6" s="61"/>
      <c r="AG6" s="62"/>
      <c r="AH6" s="77"/>
      <c r="AI6" s="77"/>
      <c r="AJ6" s="77"/>
      <c r="AK6" s="60" t="s">
        <v>17</v>
      </c>
      <c r="AL6" s="61"/>
      <c r="AM6" s="62"/>
      <c r="AN6" s="60" t="s">
        <v>18</v>
      </c>
      <c r="AO6" s="61"/>
      <c r="AP6" s="62"/>
      <c r="AQ6" s="89"/>
      <c r="AR6" s="90"/>
      <c r="AS6" s="91"/>
      <c r="AT6" s="80" t="s">
        <v>20</v>
      </c>
      <c r="AU6" s="81"/>
      <c r="AV6" s="82"/>
      <c r="AW6" s="79" t="s">
        <v>1</v>
      </c>
      <c r="AX6" s="79"/>
      <c r="AY6" s="79"/>
      <c r="AZ6" s="71" t="s">
        <v>24</v>
      </c>
      <c r="BA6" s="72"/>
      <c r="BB6" s="73"/>
      <c r="BC6" s="71" t="s">
        <v>14</v>
      </c>
      <c r="BD6" s="72"/>
      <c r="BE6" s="73"/>
      <c r="BF6" s="60" t="s">
        <v>25</v>
      </c>
      <c r="BG6" s="61"/>
      <c r="BH6" s="62"/>
      <c r="BI6" s="63"/>
      <c r="BJ6" s="64"/>
      <c r="BK6" s="65"/>
    </row>
    <row r="7" spans="1:63" ht="77.25" customHeight="1">
      <c r="A7" s="59"/>
      <c r="B7" s="59"/>
      <c r="C7" s="66"/>
      <c r="D7" s="67"/>
      <c r="E7" s="68"/>
      <c r="F7" s="77"/>
      <c r="G7" s="77"/>
      <c r="H7" s="77"/>
      <c r="I7" s="27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77"/>
      <c r="AI7" s="77"/>
      <c r="AJ7" s="77"/>
      <c r="AK7" s="66"/>
      <c r="AL7" s="67"/>
      <c r="AM7" s="68"/>
      <c r="AN7" s="66"/>
      <c r="AO7" s="67"/>
      <c r="AP7" s="68"/>
      <c r="AQ7" s="92"/>
      <c r="AR7" s="93"/>
      <c r="AS7" s="94"/>
      <c r="AT7" s="83"/>
      <c r="AU7" s="84"/>
      <c r="AV7" s="85"/>
      <c r="AW7" s="78" t="s">
        <v>15</v>
      </c>
      <c r="AX7" s="78"/>
      <c r="AY7" s="78"/>
      <c r="AZ7" s="74"/>
      <c r="BA7" s="75"/>
      <c r="BB7" s="76"/>
      <c r="BC7" s="74"/>
      <c r="BD7" s="75"/>
      <c r="BE7" s="76"/>
      <c r="BF7" s="66"/>
      <c r="BG7" s="67"/>
      <c r="BH7" s="68"/>
      <c r="BI7" s="66"/>
      <c r="BJ7" s="67"/>
      <c r="BK7" s="68"/>
    </row>
    <row r="8" spans="1:63" ht="24.75" customHeight="1">
      <c r="A8" s="59"/>
      <c r="B8" s="59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8">
        <v>1</v>
      </c>
      <c r="B9" s="9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5116.1</v>
      </c>
      <c r="D10" s="46">
        <f>G10+AI10</f>
        <v>1717.1</v>
      </c>
      <c r="E10" s="3">
        <f>D10/C10*100</f>
        <v>33.56267469361428</v>
      </c>
      <c r="F10" s="29">
        <v>957.8</v>
      </c>
      <c r="G10" s="3">
        <v>272.4</v>
      </c>
      <c r="H10" s="3">
        <f>G10/F10*100</f>
        <v>28.44017540196283</v>
      </c>
      <c r="I10" s="3">
        <f>K10+N10+Q10+T10</f>
        <v>137.60000000000002</v>
      </c>
      <c r="J10" s="29">
        <v>158</v>
      </c>
      <c r="K10" s="3">
        <v>99.7</v>
      </c>
      <c r="L10" s="3">
        <f>K10/J10*100</f>
        <v>63.10126582278481</v>
      </c>
      <c r="M10" s="29">
        <v>3.2</v>
      </c>
      <c r="N10" s="3"/>
      <c r="O10" s="3">
        <f>N10/M10*100</f>
        <v>0</v>
      </c>
      <c r="P10" s="29">
        <v>55.2</v>
      </c>
      <c r="Q10" s="3">
        <v>4.9</v>
      </c>
      <c r="R10" s="3">
        <f>Q10/P10*100</f>
        <v>8.876811594202898</v>
      </c>
      <c r="S10" s="29">
        <v>332.1</v>
      </c>
      <c r="T10" s="3">
        <v>33</v>
      </c>
      <c r="U10" s="3">
        <f>T10/S10*100</f>
        <v>9.93676603432701</v>
      </c>
      <c r="V10" s="29">
        <v>84.6</v>
      </c>
      <c r="W10" s="14">
        <v>15.8</v>
      </c>
      <c r="X10" s="3">
        <f>W10/V10*100</f>
        <v>18.676122931442084</v>
      </c>
      <c r="Y10" s="29"/>
      <c r="Z10" s="14"/>
      <c r="AA10" s="3" t="e">
        <f>Z10/Y10*100</f>
        <v>#DIV/0!</v>
      </c>
      <c r="AB10" s="29">
        <v>8.3</v>
      </c>
      <c r="AC10" s="3">
        <v>7.6</v>
      </c>
      <c r="AD10" s="3">
        <f>AC10/AB10*100</f>
        <v>91.56626506024095</v>
      </c>
      <c r="AE10" s="29"/>
      <c r="AF10" s="3"/>
      <c r="AG10" s="3" t="e">
        <f>AF10/AE10*100</f>
        <v>#DIV/0!</v>
      </c>
      <c r="AH10" s="29">
        <v>4158.3</v>
      </c>
      <c r="AI10" s="3">
        <v>1444.7</v>
      </c>
      <c r="AJ10" s="3">
        <f>AI10/AH10*100</f>
        <v>34.742563066637814</v>
      </c>
      <c r="AK10" s="29">
        <v>2533.3</v>
      </c>
      <c r="AL10" s="3">
        <v>1295.7</v>
      </c>
      <c r="AM10" s="3">
        <f>AL10/AK10*100</f>
        <v>51.14672561481072</v>
      </c>
      <c r="AN10" s="29"/>
      <c r="AO10" s="3"/>
      <c r="AP10" s="3" t="e">
        <f>AO10/AN10*100</f>
        <v>#DIV/0!</v>
      </c>
      <c r="AQ10" s="47">
        <v>5163.4</v>
      </c>
      <c r="AR10" s="4">
        <v>1675.1</v>
      </c>
      <c r="AS10" s="3">
        <f>AR10/AQ10*100</f>
        <v>32.44180191346787</v>
      </c>
      <c r="AT10" s="48">
        <v>935.3</v>
      </c>
      <c r="AU10" s="3">
        <v>516.4</v>
      </c>
      <c r="AV10" s="3">
        <f>AU10/AT10*100</f>
        <v>55.21223136961403</v>
      </c>
      <c r="AW10" s="49">
        <v>928.6</v>
      </c>
      <c r="AX10" s="3">
        <v>514.8</v>
      </c>
      <c r="AY10" s="3">
        <f>AX10/AW10*100</f>
        <v>55.4382942063321</v>
      </c>
      <c r="AZ10" s="32">
        <v>612.3</v>
      </c>
      <c r="BA10" s="6">
        <v>98.2</v>
      </c>
      <c r="BB10" s="14">
        <f>BA10/AZ10*100</f>
        <v>16.037889923240243</v>
      </c>
      <c r="BC10" s="49">
        <v>630.6</v>
      </c>
      <c r="BD10" s="6">
        <v>391</v>
      </c>
      <c r="BE10" s="3">
        <f>BD10/BC10*100</f>
        <v>62.004440215667614</v>
      </c>
      <c r="BF10" s="49">
        <v>1599.1</v>
      </c>
      <c r="BG10" s="4">
        <v>645</v>
      </c>
      <c r="BH10" s="3">
        <f>BG10/BF10*100</f>
        <v>40.33518854355575</v>
      </c>
      <c r="BI10" s="47">
        <f>C10-AQ10</f>
        <v>-47.29999999999927</v>
      </c>
      <c r="BJ10" s="50">
        <f>D10-AR10</f>
        <v>42</v>
      </c>
      <c r="BK10" s="3">
        <f>BJ10/BI10*100</f>
        <v>-88.7949260042297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4611.5</v>
      </c>
      <c r="D11" s="46">
        <f aca="true" t="shared" si="1" ref="D11:D26">G11+AI11</f>
        <v>1837.1</v>
      </c>
      <c r="E11" s="3">
        <f aca="true" t="shared" si="2" ref="E11:E27">D11/C11*100</f>
        <v>39.83736311395425</v>
      </c>
      <c r="F11" s="29">
        <v>1306.8</v>
      </c>
      <c r="G11" s="3">
        <v>534.5</v>
      </c>
      <c r="H11" s="3">
        <f aca="true" t="shared" si="3" ref="H11:H26">G11/F11*100</f>
        <v>40.901438628711354</v>
      </c>
      <c r="I11" s="3">
        <f aca="true" t="shared" si="4" ref="I11:I27">K11+N11+Q11+T11</f>
        <v>113</v>
      </c>
      <c r="J11" s="29">
        <v>157.7</v>
      </c>
      <c r="K11" s="3">
        <v>64.5</v>
      </c>
      <c r="L11" s="3">
        <f>K11/J11*100</f>
        <v>40.900443880786305</v>
      </c>
      <c r="M11" s="29">
        <v>34.9</v>
      </c>
      <c r="N11" s="3"/>
      <c r="O11" s="3">
        <f aca="true" t="shared" si="5" ref="O11:O26">N11/M11*100</f>
        <v>0</v>
      </c>
      <c r="P11" s="29">
        <v>130.3</v>
      </c>
      <c r="Q11" s="3">
        <v>25.7</v>
      </c>
      <c r="R11" s="3">
        <f aca="true" t="shared" si="6" ref="R11:R26">Q11/P11*100</f>
        <v>19.723714504988486</v>
      </c>
      <c r="S11" s="29">
        <v>212.4</v>
      </c>
      <c r="T11" s="3">
        <v>22.8</v>
      </c>
      <c r="U11" s="3">
        <f aca="true" t="shared" si="7" ref="U11:U26">T11/S11*100</f>
        <v>10.734463276836157</v>
      </c>
      <c r="V11" s="29">
        <v>17.5</v>
      </c>
      <c r="W11" s="14">
        <v>14.3</v>
      </c>
      <c r="X11" s="3">
        <f aca="true" t="shared" si="8" ref="X11:X26">W11/V11*100</f>
        <v>81.71428571428572</v>
      </c>
      <c r="Y11" s="29"/>
      <c r="Z11" s="14"/>
      <c r="AA11" s="3" t="e">
        <f aca="true" t="shared" si="9" ref="AA11:AA26">Z11/Y11*100</f>
        <v>#DIV/0!</v>
      </c>
      <c r="AB11" s="29">
        <v>0.5</v>
      </c>
      <c r="AC11" s="3"/>
      <c r="AD11" s="3">
        <f aca="true" t="shared" si="10" ref="AD11:AD26">AC11/AB11*100</f>
        <v>0</v>
      </c>
      <c r="AE11" s="29"/>
      <c r="AF11" s="3"/>
      <c r="AG11" s="3" t="e">
        <f aca="true" t="shared" si="11" ref="AG11:AG26">AF11/AE11*100</f>
        <v>#DIV/0!</v>
      </c>
      <c r="AH11" s="29">
        <v>3304.7</v>
      </c>
      <c r="AI11" s="3">
        <v>1302.6</v>
      </c>
      <c r="AJ11" s="3">
        <f>AI11/AH11*100</f>
        <v>39.416588495173535</v>
      </c>
      <c r="AK11" s="29">
        <v>2237.4</v>
      </c>
      <c r="AL11" s="3">
        <v>1145.2</v>
      </c>
      <c r="AM11" s="3">
        <f aca="true" t="shared" si="12" ref="AM11:AM26">AL11/AK11*100</f>
        <v>51.184410476445876</v>
      </c>
      <c r="AN11" s="29"/>
      <c r="AO11" s="3"/>
      <c r="AP11" s="3" t="e">
        <f aca="true" t="shared" si="13" ref="AP11:AP26">AO11/AN11*100</f>
        <v>#DIV/0!</v>
      </c>
      <c r="AQ11" s="47">
        <v>4611.5</v>
      </c>
      <c r="AR11" s="4">
        <v>1195.3</v>
      </c>
      <c r="AS11" s="3">
        <f aca="true" t="shared" si="14" ref="AS11:AS26">AR11/AQ11*100</f>
        <v>25.91998265206549</v>
      </c>
      <c r="AT11" s="51">
        <v>905.3</v>
      </c>
      <c r="AU11" s="3">
        <v>437</v>
      </c>
      <c r="AV11" s="3">
        <f aca="true" t="shared" si="15" ref="AV11:AV26">AU11/AT11*100</f>
        <v>48.27129128465702</v>
      </c>
      <c r="AW11" s="49">
        <v>901.3</v>
      </c>
      <c r="AX11" s="3">
        <v>437</v>
      </c>
      <c r="AY11" s="3">
        <f aca="true" t="shared" si="16" ref="AY11:AY26">AX11/AW11*100</f>
        <v>48.485520914234996</v>
      </c>
      <c r="AZ11" s="31">
        <v>629.3</v>
      </c>
      <c r="BA11" s="6">
        <v>78.3</v>
      </c>
      <c r="BB11" s="14">
        <f aca="true" t="shared" si="17" ref="BB11:BB26">BA11/AZ11*100</f>
        <v>12.442396313364055</v>
      </c>
      <c r="BC11" s="49">
        <v>766.4</v>
      </c>
      <c r="BD11" s="6">
        <v>244.4</v>
      </c>
      <c r="BE11" s="3">
        <f aca="true" t="shared" si="18" ref="BE11:BE26">BD11/BC11*100</f>
        <v>31.88935281837161</v>
      </c>
      <c r="BF11" s="49">
        <v>1658</v>
      </c>
      <c r="BG11" s="4">
        <v>409.4</v>
      </c>
      <c r="BH11" s="3">
        <f aca="true" t="shared" si="19" ref="BH11:BH26">BG11/BF11*100</f>
        <v>24.692400482509044</v>
      </c>
      <c r="BI11" s="47">
        <f aca="true" t="shared" si="20" ref="BI11:BI26">C11-AQ11</f>
        <v>0</v>
      </c>
      <c r="BJ11" s="50">
        <f aca="true" t="shared" si="21" ref="BJ11:BJ26">D11-AR11</f>
        <v>641.8</v>
      </c>
      <c r="BK11" s="3" t="e">
        <f aca="true" t="shared" si="22" ref="BK11:BK27">BJ11/BI11*100</f>
        <v>#DIV/0!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7044.1</v>
      </c>
      <c r="D12" s="46">
        <f t="shared" si="1"/>
        <v>1992</v>
      </c>
      <c r="E12" s="3">
        <f t="shared" si="2"/>
        <v>28.27898525006743</v>
      </c>
      <c r="F12" s="29">
        <v>1597.9</v>
      </c>
      <c r="G12" s="3">
        <v>666.4</v>
      </c>
      <c r="H12" s="3">
        <f t="shared" si="3"/>
        <v>41.70473746792665</v>
      </c>
      <c r="I12" s="3">
        <f t="shared" si="4"/>
        <v>335</v>
      </c>
      <c r="J12" s="29">
        <v>403.9</v>
      </c>
      <c r="K12" s="3">
        <v>193.6</v>
      </c>
      <c r="L12" s="3">
        <f aca="true" t="shared" si="23" ref="L12:L26">K12/J12*100</f>
        <v>47.93265659816787</v>
      </c>
      <c r="M12" s="29">
        <v>13.8</v>
      </c>
      <c r="N12" s="3">
        <v>1.8</v>
      </c>
      <c r="O12" s="3">
        <f t="shared" si="5"/>
        <v>13.043478260869565</v>
      </c>
      <c r="P12" s="29">
        <v>135.5</v>
      </c>
      <c r="Q12" s="3">
        <v>27</v>
      </c>
      <c r="R12" s="3">
        <f t="shared" si="6"/>
        <v>19.92619926199262</v>
      </c>
      <c r="S12" s="30">
        <v>446.2</v>
      </c>
      <c r="T12" s="3">
        <v>112.6</v>
      </c>
      <c r="U12" s="3">
        <f t="shared" si="7"/>
        <v>25.235320484087854</v>
      </c>
      <c r="V12" s="29">
        <v>54.2</v>
      </c>
      <c r="W12" s="14">
        <v>32.2</v>
      </c>
      <c r="X12" s="3">
        <f t="shared" si="8"/>
        <v>59.40959409594097</v>
      </c>
      <c r="Y12" s="29"/>
      <c r="Z12" s="14"/>
      <c r="AA12" s="3" t="e">
        <f t="shared" si="9"/>
        <v>#DIV/0!</v>
      </c>
      <c r="AB12" s="29">
        <v>33.8</v>
      </c>
      <c r="AC12" s="3"/>
      <c r="AD12" s="3">
        <f t="shared" si="10"/>
        <v>0</v>
      </c>
      <c r="AE12" s="29"/>
      <c r="AF12" s="3"/>
      <c r="AG12" s="3" t="e">
        <f t="shared" si="11"/>
        <v>#DIV/0!</v>
      </c>
      <c r="AH12" s="29">
        <v>5446.2</v>
      </c>
      <c r="AI12" s="3">
        <v>1325.6</v>
      </c>
      <c r="AJ12" s="3">
        <f>AI12/AH12*100</f>
        <v>24.339906723954314</v>
      </c>
      <c r="AK12" s="29">
        <v>2245.4</v>
      </c>
      <c r="AL12" s="3">
        <v>1161</v>
      </c>
      <c r="AM12" s="3">
        <f t="shared" si="12"/>
        <v>51.70570945043199</v>
      </c>
      <c r="AN12" s="29"/>
      <c r="AO12" s="3"/>
      <c r="AP12" s="3" t="e">
        <f t="shared" si="13"/>
        <v>#DIV/0!</v>
      </c>
      <c r="AQ12" s="31">
        <v>7132.4</v>
      </c>
      <c r="AR12" s="4">
        <v>1592.2</v>
      </c>
      <c r="AS12" s="3">
        <f t="shared" si="14"/>
        <v>22.323481577028772</v>
      </c>
      <c r="AT12" s="51">
        <v>929.3</v>
      </c>
      <c r="AU12" s="3">
        <v>469.9</v>
      </c>
      <c r="AV12" s="3">
        <f t="shared" si="15"/>
        <v>50.56494135370709</v>
      </c>
      <c r="AW12" s="49">
        <v>916.5</v>
      </c>
      <c r="AX12" s="3">
        <v>463</v>
      </c>
      <c r="AY12" s="3">
        <f t="shared" si="16"/>
        <v>50.51827605019095</v>
      </c>
      <c r="AZ12" s="31">
        <v>514.7</v>
      </c>
      <c r="BA12" s="6">
        <v>110.7</v>
      </c>
      <c r="BB12" s="14">
        <f t="shared" si="17"/>
        <v>21.50767437342141</v>
      </c>
      <c r="BC12" s="49">
        <v>1152.4</v>
      </c>
      <c r="BD12" s="6">
        <v>249.8</v>
      </c>
      <c r="BE12" s="3">
        <f t="shared" si="18"/>
        <v>21.676501214855953</v>
      </c>
      <c r="BF12" s="49">
        <v>3468.1</v>
      </c>
      <c r="BG12" s="4">
        <v>713.2</v>
      </c>
      <c r="BH12" s="3">
        <f t="shared" si="19"/>
        <v>20.56457426256452</v>
      </c>
      <c r="BI12" s="47">
        <f t="shared" si="20"/>
        <v>-88.29999999999927</v>
      </c>
      <c r="BJ12" s="50">
        <f t="shared" si="21"/>
        <v>399.79999999999995</v>
      </c>
      <c r="BK12" s="3">
        <f t="shared" si="22"/>
        <v>-452.77463193658355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3550.5</v>
      </c>
      <c r="D13" s="46">
        <f t="shared" si="1"/>
        <v>1844.2</v>
      </c>
      <c r="E13" s="3">
        <f t="shared" si="2"/>
        <v>51.9419800028165</v>
      </c>
      <c r="F13" s="29">
        <v>1615.5</v>
      </c>
      <c r="G13" s="3">
        <v>869.2</v>
      </c>
      <c r="H13" s="3">
        <f t="shared" si="3"/>
        <v>53.80377592076757</v>
      </c>
      <c r="I13" s="3">
        <f t="shared" si="4"/>
        <v>399.2</v>
      </c>
      <c r="J13" s="29">
        <v>228.7</v>
      </c>
      <c r="K13" s="3">
        <v>302.8</v>
      </c>
      <c r="L13" s="3">
        <f t="shared" si="23"/>
        <v>132.40052470485352</v>
      </c>
      <c r="M13" s="29">
        <v>138.2</v>
      </c>
      <c r="N13" s="3">
        <v>64.6</v>
      </c>
      <c r="O13" s="3">
        <f t="shared" si="5"/>
        <v>46.7438494934877</v>
      </c>
      <c r="P13" s="29">
        <v>42.6</v>
      </c>
      <c r="Q13" s="3">
        <v>4.5</v>
      </c>
      <c r="R13" s="3">
        <f t="shared" si="6"/>
        <v>10.56338028169014</v>
      </c>
      <c r="S13" s="29">
        <v>240.6</v>
      </c>
      <c r="T13" s="3">
        <v>27.3</v>
      </c>
      <c r="U13" s="3">
        <f t="shared" si="7"/>
        <v>11.346633416458854</v>
      </c>
      <c r="V13" s="29">
        <v>31.2</v>
      </c>
      <c r="W13" s="14">
        <v>20</v>
      </c>
      <c r="X13" s="3">
        <f t="shared" si="8"/>
        <v>64.1025641025641</v>
      </c>
      <c r="Y13" s="29"/>
      <c r="Z13" s="14"/>
      <c r="AA13" s="3" t="e">
        <f t="shared" si="9"/>
        <v>#DIV/0!</v>
      </c>
      <c r="AB13" s="29">
        <v>62.4</v>
      </c>
      <c r="AC13" s="3">
        <v>12</v>
      </c>
      <c r="AD13" s="3">
        <f t="shared" si="10"/>
        <v>19.230769230769234</v>
      </c>
      <c r="AE13" s="29"/>
      <c r="AF13" s="3"/>
      <c r="AG13" s="3" t="e">
        <f t="shared" si="11"/>
        <v>#DIV/0!</v>
      </c>
      <c r="AH13" s="29">
        <v>1935</v>
      </c>
      <c r="AI13" s="3">
        <v>975</v>
      </c>
      <c r="AJ13" s="3">
        <f>AI13/AH13*100</f>
        <v>50.3875968992248</v>
      </c>
      <c r="AK13" s="29">
        <v>1586.2</v>
      </c>
      <c r="AL13" s="3">
        <v>820</v>
      </c>
      <c r="AM13" s="3">
        <f t="shared" si="12"/>
        <v>51.69587693859539</v>
      </c>
      <c r="AN13" s="29">
        <v>6</v>
      </c>
      <c r="AO13" s="3">
        <v>1.8</v>
      </c>
      <c r="AP13" s="3">
        <f t="shared" si="13"/>
        <v>30</v>
      </c>
      <c r="AQ13" s="31">
        <v>3663</v>
      </c>
      <c r="AR13" s="4">
        <v>1537.8</v>
      </c>
      <c r="AS13" s="3">
        <f t="shared" si="14"/>
        <v>41.98198198198198</v>
      </c>
      <c r="AT13" s="51">
        <v>909</v>
      </c>
      <c r="AU13" s="3">
        <v>478.5</v>
      </c>
      <c r="AV13" s="3">
        <f t="shared" si="15"/>
        <v>52.64026402640264</v>
      </c>
      <c r="AW13" s="49">
        <v>902.2</v>
      </c>
      <c r="AX13" s="3">
        <v>475.6</v>
      </c>
      <c r="AY13" s="3">
        <f t="shared" si="16"/>
        <v>52.715584127687876</v>
      </c>
      <c r="AZ13" s="31">
        <v>658.3</v>
      </c>
      <c r="BA13" s="6">
        <v>81</v>
      </c>
      <c r="BB13" s="14">
        <f t="shared" si="17"/>
        <v>12.304420476986177</v>
      </c>
      <c r="BC13" s="49">
        <v>824.9</v>
      </c>
      <c r="BD13" s="6">
        <v>452.6</v>
      </c>
      <c r="BE13" s="3">
        <f t="shared" si="18"/>
        <v>54.86725663716815</v>
      </c>
      <c r="BF13" s="49">
        <v>1200</v>
      </c>
      <c r="BG13" s="4">
        <v>500</v>
      </c>
      <c r="BH13" s="3">
        <f t="shared" si="19"/>
        <v>41.66666666666667</v>
      </c>
      <c r="BI13" s="47">
        <f t="shared" si="20"/>
        <v>-112.5</v>
      </c>
      <c r="BJ13" s="50">
        <f t="shared" si="21"/>
        <v>306.4000000000001</v>
      </c>
      <c r="BK13" s="3">
        <f t="shared" si="22"/>
        <v>-272.3555555555556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5420.5</v>
      </c>
      <c r="D14" s="46">
        <f t="shared" si="1"/>
        <v>1829.1999999999998</v>
      </c>
      <c r="E14" s="3">
        <f t="shared" si="2"/>
        <v>33.745964394428555</v>
      </c>
      <c r="F14" s="29">
        <v>3403.3</v>
      </c>
      <c r="G14" s="3">
        <v>1370.8</v>
      </c>
      <c r="H14" s="3">
        <f t="shared" si="3"/>
        <v>40.278553168983045</v>
      </c>
      <c r="I14" s="3">
        <f t="shared" si="4"/>
        <v>1121.5</v>
      </c>
      <c r="J14" s="29">
        <v>1829.4</v>
      </c>
      <c r="K14" s="3">
        <v>892.3</v>
      </c>
      <c r="L14" s="3">
        <f t="shared" si="23"/>
        <v>48.77555482671914</v>
      </c>
      <c r="M14" s="29">
        <v>3.4</v>
      </c>
      <c r="N14" s="3"/>
      <c r="O14" s="3">
        <f t="shared" si="5"/>
        <v>0</v>
      </c>
      <c r="P14" s="29">
        <v>56.6</v>
      </c>
      <c r="Q14" s="3">
        <v>-0.9</v>
      </c>
      <c r="R14" s="3">
        <f t="shared" si="6"/>
        <v>-1.5901060070671376</v>
      </c>
      <c r="S14" s="29">
        <v>659.8</v>
      </c>
      <c r="T14" s="3">
        <v>230.1</v>
      </c>
      <c r="U14" s="3">
        <f t="shared" si="7"/>
        <v>34.87420430433465</v>
      </c>
      <c r="V14" s="29">
        <v>115.9</v>
      </c>
      <c r="W14" s="14">
        <v>64.3</v>
      </c>
      <c r="X14" s="3">
        <f t="shared" si="8"/>
        <v>55.47886108714408</v>
      </c>
      <c r="Y14" s="29"/>
      <c r="Z14" s="14"/>
      <c r="AA14" s="3" t="e">
        <f t="shared" si="9"/>
        <v>#DIV/0!</v>
      </c>
      <c r="AB14" s="29">
        <v>0.6</v>
      </c>
      <c r="AC14" s="3"/>
      <c r="AD14" s="3">
        <f t="shared" si="10"/>
        <v>0</v>
      </c>
      <c r="AE14" s="29"/>
      <c r="AF14" s="3"/>
      <c r="AG14" s="3" t="e">
        <f t="shared" si="11"/>
        <v>#DIV/0!</v>
      </c>
      <c r="AH14" s="29">
        <v>2017.2</v>
      </c>
      <c r="AI14" s="3">
        <v>458.4</v>
      </c>
      <c r="AJ14" s="3">
        <f aca="true" t="shared" si="24" ref="AJ14:AJ26">AI14/AH14*100</f>
        <v>22.72456870910172</v>
      </c>
      <c r="AK14" s="29">
        <v>502.8</v>
      </c>
      <c r="AL14" s="3">
        <v>312.3</v>
      </c>
      <c r="AM14" s="3">
        <f t="shared" si="12"/>
        <v>62.11217183770883</v>
      </c>
      <c r="AN14" s="29"/>
      <c r="AO14" s="3"/>
      <c r="AP14" s="3" t="e">
        <f t="shared" si="13"/>
        <v>#DIV/0!</v>
      </c>
      <c r="AQ14" s="31">
        <v>5569.6</v>
      </c>
      <c r="AR14" s="4">
        <v>1695.3</v>
      </c>
      <c r="AS14" s="3">
        <f t="shared" si="14"/>
        <v>30.438451594369432</v>
      </c>
      <c r="AT14" s="51">
        <v>922.1</v>
      </c>
      <c r="AU14" s="3">
        <v>427.4</v>
      </c>
      <c r="AV14" s="3">
        <f t="shared" si="15"/>
        <v>46.3507211799154</v>
      </c>
      <c r="AW14" s="49">
        <v>914.5</v>
      </c>
      <c r="AX14" s="3">
        <v>424.8</v>
      </c>
      <c r="AY14" s="3">
        <f t="shared" si="16"/>
        <v>46.45161290322581</v>
      </c>
      <c r="AZ14" s="31">
        <v>792.4</v>
      </c>
      <c r="BA14" s="6">
        <v>131.3</v>
      </c>
      <c r="BB14" s="14">
        <f t="shared" si="17"/>
        <v>16.569914184755177</v>
      </c>
      <c r="BC14" s="49">
        <v>1091.9</v>
      </c>
      <c r="BD14" s="6">
        <v>305.6</v>
      </c>
      <c r="BE14" s="3">
        <f t="shared" si="18"/>
        <v>27.987910980859056</v>
      </c>
      <c r="BF14" s="49">
        <v>1585</v>
      </c>
      <c r="BG14" s="4">
        <v>793.6</v>
      </c>
      <c r="BH14" s="3">
        <f t="shared" si="19"/>
        <v>50.06940063091483</v>
      </c>
      <c r="BI14" s="47">
        <f t="shared" si="20"/>
        <v>-149.10000000000036</v>
      </c>
      <c r="BJ14" s="50">
        <f t="shared" si="21"/>
        <v>133.89999999999986</v>
      </c>
      <c r="BK14" s="3">
        <f t="shared" si="22"/>
        <v>-89.80549966465429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4569.6</v>
      </c>
      <c r="D15" s="46">
        <f t="shared" si="1"/>
        <v>1771.3000000000002</v>
      </c>
      <c r="E15" s="3">
        <f t="shared" si="2"/>
        <v>38.76269257703081</v>
      </c>
      <c r="F15" s="29">
        <v>1665.7</v>
      </c>
      <c r="G15" s="3">
        <v>336.4</v>
      </c>
      <c r="H15" s="3">
        <f t="shared" si="3"/>
        <v>20.195713513838022</v>
      </c>
      <c r="I15" s="3">
        <f t="shared" si="4"/>
        <v>99.3</v>
      </c>
      <c r="J15" s="29">
        <v>464.9</v>
      </c>
      <c r="K15" s="3">
        <v>61.8</v>
      </c>
      <c r="L15" s="3">
        <f t="shared" si="23"/>
        <v>13.293181329318132</v>
      </c>
      <c r="M15" s="29">
        <v>14.5</v>
      </c>
      <c r="N15" s="3"/>
      <c r="O15" s="3">
        <f t="shared" si="5"/>
        <v>0</v>
      </c>
      <c r="P15" s="29">
        <v>68.2</v>
      </c>
      <c r="Q15" s="3">
        <v>6</v>
      </c>
      <c r="R15" s="3">
        <f t="shared" si="6"/>
        <v>8.79765395894428</v>
      </c>
      <c r="S15" s="29">
        <v>355.2</v>
      </c>
      <c r="T15" s="3">
        <v>31.5</v>
      </c>
      <c r="U15" s="3">
        <f t="shared" si="7"/>
        <v>8.868243243243242</v>
      </c>
      <c r="V15" s="29">
        <v>11.9</v>
      </c>
      <c r="W15" s="14">
        <v>1.1</v>
      </c>
      <c r="X15" s="3">
        <f t="shared" si="8"/>
        <v>9.243697478991598</v>
      </c>
      <c r="Y15" s="29"/>
      <c r="Z15" s="14"/>
      <c r="AA15" s="3" t="e">
        <f t="shared" si="9"/>
        <v>#DIV/0!</v>
      </c>
      <c r="AB15" s="29">
        <v>0.8</v>
      </c>
      <c r="AC15" s="3"/>
      <c r="AD15" s="3">
        <f t="shared" si="10"/>
        <v>0</v>
      </c>
      <c r="AE15" s="29"/>
      <c r="AF15" s="3"/>
      <c r="AG15" s="3" t="e">
        <f t="shared" si="11"/>
        <v>#DIV/0!</v>
      </c>
      <c r="AH15" s="29">
        <v>2903.9</v>
      </c>
      <c r="AI15" s="3">
        <v>1434.9</v>
      </c>
      <c r="AJ15" s="3">
        <f t="shared" si="24"/>
        <v>49.41285856950997</v>
      </c>
      <c r="AK15" s="29">
        <v>2050.9</v>
      </c>
      <c r="AL15" s="3">
        <v>1058.1</v>
      </c>
      <c r="AM15" s="3">
        <f t="shared" si="12"/>
        <v>51.591984007021296</v>
      </c>
      <c r="AN15" s="29"/>
      <c r="AO15" s="3"/>
      <c r="AP15" s="3" t="e">
        <f t="shared" si="13"/>
        <v>#DIV/0!</v>
      </c>
      <c r="AQ15" s="31">
        <v>4569.6</v>
      </c>
      <c r="AR15" s="4">
        <v>1602.5</v>
      </c>
      <c r="AS15" s="3">
        <f t="shared" si="14"/>
        <v>35.06871498599439</v>
      </c>
      <c r="AT15" s="51">
        <v>904.2</v>
      </c>
      <c r="AU15" s="3">
        <v>421</v>
      </c>
      <c r="AV15" s="3">
        <f t="shared" si="15"/>
        <v>46.56049546560495</v>
      </c>
      <c r="AW15" s="49">
        <v>896.9</v>
      </c>
      <c r="AX15" s="3">
        <v>419.6</v>
      </c>
      <c r="AY15" s="3">
        <f t="shared" si="16"/>
        <v>46.783364923625825</v>
      </c>
      <c r="AZ15" s="31">
        <v>738.9</v>
      </c>
      <c r="BA15" s="6">
        <v>2.1</v>
      </c>
      <c r="BB15" s="14">
        <f t="shared" si="17"/>
        <v>0.2842062525375558</v>
      </c>
      <c r="BC15" s="49">
        <v>879.4</v>
      </c>
      <c r="BD15" s="6">
        <v>279.5</v>
      </c>
      <c r="BE15" s="3">
        <f t="shared" si="18"/>
        <v>31.78303388674096</v>
      </c>
      <c r="BF15" s="49">
        <v>1750</v>
      </c>
      <c r="BG15" s="4">
        <v>873.9</v>
      </c>
      <c r="BH15" s="3">
        <f t="shared" si="19"/>
        <v>49.93714285714286</v>
      </c>
      <c r="BI15" s="47">
        <f t="shared" si="20"/>
        <v>0</v>
      </c>
      <c r="BJ15" s="50">
        <f t="shared" si="21"/>
        <v>168.80000000000018</v>
      </c>
      <c r="BK15" s="3" t="e">
        <f t="shared" si="22"/>
        <v>#DIV/0!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2556.7999999999997</v>
      </c>
      <c r="D16" s="46">
        <f t="shared" si="1"/>
        <v>981</v>
      </c>
      <c r="E16" s="3">
        <f t="shared" si="2"/>
        <v>38.36827284105132</v>
      </c>
      <c r="F16" s="29">
        <v>508.7</v>
      </c>
      <c r="G16" s="3">
        <v>126.8</v>
      </c>
      <c r="H16" s="3">
        <f t="shared" si="3"/>
        <v>24.926282681344603</v>
      </c>
      <c r="I16" s="3">
        <f t="shared" si="4"/>
        <v>38.2</v>
      </c>
      <c r="J16" s="29">
        <v>35.3</v>
      </c>
      <c r="K16" s="3">
        <v>13.6</v>
      </c>
      <c r="L16" s="3">
        <f t="shared" si="23"/>
        <v>38.52691218130312</v>
      </c>
      <c r="M16" s="29">
        <v>2.3</v>
      </c>
      <c r="N16" s="3"/>
      <c r="O16" s="3">
        <f t="shared" si="5"/>
        <v>0</v>
      </c>
      <c r="P16" s="29">
        <v>28.2</v>
      </c>
      <c r="Q16" s="3">
        <v>5.3</v>
      </c>
      <c r="R16" s="3">
        <f t="shared" si="6"/>
        <v>18.79432624113475</v>
      </c>
      <c r="S16" s="29">
        <v>167.9</v>
      </c>
      <c r="T16" s="3">
        <v>19.3</v>
      </c>
      <c r="U16" s="3">
        <f t="shared" si="7"/>
        <v>11.494937462775463</v>
      </c>
      <c r="V16" s="29">
        <v>26.8</v>
      </c>
      <c r="W16" s="14">
        <v>8.1</v>
      </c>
      <c r="X16" s="3">
        <f t="shared" si="8"/>
        <v>30.223880597014922</v>
      </c>
      <c r="Y16" s="29"/>
      <c r="Z16" s="14"/>
      <c r="AA16" s="3" t="e">
        <f t="shared" si="9"/>
        <v>#DIV/0!</v>
      </c>
      <c r="AB16" s="29">
        <v>13.9</v>
      </c>
      <c r="AC16" s="3">
        <v>5.7</v>
      </c>
      <c r="AD16" s="3">
        <f t="shared" si="10"/>
        <v>41.007194244604314</v>
      </c>
      <c r="AE16" s="29"/>
      <c r="AF16" s="3"/>
      <c r="AG16" s="3" t="e">
        <f t="shared" si="11"/>
        <v>#DIV/0!</v>
      </c>
      <c r="AH16" s="29">
        <v>2048.1</v>
      </c>
      <c r="AI16" s="3">
        <v>854.2</v>
      </c>
      <c r="AJ16" s="3">
        <f t="shared" si="24"/>
        <v>41.70694790293443</v>
      </c>
      <c r="AK16" s="29">
        <v>1142.9</v>
      </c>
      <c r="AL16" s="3">
        <v>584.2</v>
      </c>
      <c r="AM16" s="3">
        <f t="shared" si="12"/>
        <v>51.115583165631286</v>
      </c>
      <c r="AN16" s="29">
        <v>369.4</v>
      </c>
      <c r="AO16" s="3">
        <v>199.2</v>
      </c>
      <c r="AP16" s="3">
        <f t="shared" si="13"/>
        <v>53.92528424472117</v>
      </c>
      <c r="AQ16" s="31">
        <v>2637.3</v>
      </c>
      <c r="AR16" s="4">
        <v>928.8</v>
      </c>
      <c r="AS16" s="3">
        <f t="shared" si="14"/>
        <v>35.217836423615054</v>
      </c>
      <c r="AT16" s="51">
        <v>947.4</v>
      </c>
      <c r="AU16" s="3">
        <v>424.3</v>
      </c>
      <c r="AV16" s="3">
        <f t="shared" si="15"/>
        <v>44.78572936457674</v>
      </c>
      <c r="AW16" s="49">
        <v>935.6</v>
      </c>
      <c r="AX16" s="3">
        <v>415.6</v>
      </c>
      <c r="AY16" s="3">
        <f t="shared" si="16"/>
        <v>44.420692603676784</v>
      </c>
      <c r="AZ16" s="31">
        <v>326.5</v>
      </c>
      <c r="BA16" s="6">
        <v>5</v>
      </c>
      <c r="BB16" s="14">
        <f t="shared" si="17"/>
        <v>1.5313935681470139</v>
      </c>
      <c r="BC16" s="49">
        <v>263.3</v>
      </c>
      <c r="BD16" s="6">
        <v>113.5</v>
      </c>
      <c r="BE16" s="3">
        <f t="shared" si="18"/>
        <v>43.10672236992024</v>
      </c>
      <c r="BF16" s="49">
        <v>747.7</v>
      </c>
      <c r="BG16" s="4">
        <v>361.3</v>
      </c>
      <c r="BH16" s="3">
        <f t="shared" si="19"/>
        <v>48.32151932593286</v>
      </c>
      <c r="BI16" s="47">
        <f t="shared" si="20"/>
        <v>-80.50000000000045</v>
      </c>
      <c r="BJ16" s="50">
        <f t="shared" si="21"/>
        <v>52.200000000000045</v>
      </c>
      <c r="BK16" s="3">
        <f t="shared" si="22"/>
        <v>-64.8447204968941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5482.2</v>
      </c>
      <c r="D17" s="46">
        <f t="shared" si="1"/>
        <v>1823.6</v>
      </c>
      <c r="E17" s="3">
        <f t="shared" si="2"/>
        <v>33.2640180949254</v>
      </c>
      <c r="F17" s="29">
        <v>1915.5</v>
      </c>
      <c r="G17" s="3">
        <v>934.6</v>
      </c>
      <c r="H17" s="3">
        <f t="shared" si="3"/>
        <v>48.79143826677108</v>
      </c>
      <c r="I17" s="3">
        <f t="shared" si="4"/>
        <v>594.0999999999999</v>
      </c>
      <c r="J17" s="29">
        <v>593.3</v>
      </c>
      <c r="K17" s="3">
        <v>324.9</v>
      </c>
      <c r="L17" s="3">
        <f t="shared" si="23"/>
        <v>54.76150345525029</v>
      </c>
      <c r="M17" s="29">
        <v>0.7</v>
      </c>
      <c r="N17" s="3"/>
      <c r="O17" s="3">
        <f t="shared" si="5"/>
        <v>0</v>
      </c>
      <c r="P17" s="29">
        <v>83</v>
      </c>
      <c r="Q17" s="3">
        <v>4.3</v>
      </c>
      <c r="R17" s="3">
        <f t="shared" si="6"/>
        <v>5.180722891566265</v>
      </c>
      <c r="S17" s="29">
        <v>432.6</v>
      </c>
      <c r="T17" s="3">
        <v>264.9</v>
      </c>
      <c r="U17" s="3">
        <f t="shared" si="7"/>
        <v>61.23439667128987</v>
      </c>
      <c r="V17" s="29">
        <v>14.1</v>
      </c>
      <c r="W17" s="14">
        <v>30.4</v>
      </c>
      <c r="X17" s="3">
        <f t="shared" si="8"/>
        <v>215.60283687943263</v>
      </c>
      <c r="Y17" s="29"/>
      <c r="Z17" s="14"/>
      <c r="AA17" s="3" t="e">
        <f t="shared" si="9"/>
        <v>#DIV/0!</v>
      </c>
      <c r="AB17" s="29">
        <v>0.5</v>
      </c>
      <c r="AC17" s="3"/>
      <c r="AD17" s="3">
        <f t="shared" si="10"/>
        <v>0</v>
      </c>
      <c r="AE17" s="29"/>
      <c r="AF17" s="3"/>
      <c r="AG17" s="3" t="e">
        <f t="shared" si="11"/>
        <v>#DIV/0!</v>
      </c>
      <c r="AH17" s="29">
        <v>3566.7</v>
      </c>
      <c r="AI17" s="3">
        <v>889</v>
      </c>
      <c r="AJ17" s="3">
        <f t="shared" si="24"/>
        <v>24.92500070092803</v>
      </c>
      <c r="AK17" s="29">
        <v>1384.1</v>
      </c>
      <c r="AL17" s="3">
        <v>727.4</v>
      </c>
      <c r="AM17" s="3">
        <f t="shared" si="12"/>
        <v>52.55400621342389</v>
      </c>
      <c r="AN17" s="29">
        <v>41.3</v>
      </c>
      <c r="AO17" s="3">
        <v>12.5</v>
      </c>
      <c r="AP17" s="3">
        <f t="shared" si="13"/>
        <v>30.26634382566586</v>
      </c>
      <c r="AQ17" s="31">
        <v>5686.9</v>
      </c>
      <c r="AR17" s="4">
        <v>1339.2</v>
      </c>
      <c r="AS17" s="3">
        <f t="shared" si="14"/>
        <v>23.548857901492905</v>
      </c>
      <c r="AT17" s="51">
        <v>925</v>
      </c>
      <c r="AU17" s="3">
        <v>410.4</v>
      </c>
      <c r="AV17" s="3">
        <f t="shared" si="15"/>
        <v>44.36756756756757</v>
      </c>
      <c r="AW17" s="49">
        <v>920.6</v>
      </c>
      <c r="AX17" s="3">
        <v>408.9</v>
      </c>
      <c r="AY17" s="3">
        <f t="shared" si="16"/>
        <v>44.416684770801645</v>
      </c>
      <c r="AZ17" s="31">
        <v>809.5</v>
      </c>
      <c r="BA17" s="6">
        <v>87.2</v>
      </c>
      <c r="BB17" s="14">
        <f t="shared" si="17"/>
        <v>10.77208153180976</v>
      </c>
      <c r="BC17" s="49">
        <v>633.7</v>
      </c>
      <c r="BD17" s="6">
        <v>301.7</v>
      </c>
      <c r="BE17" s="3">
        <f t="shared" si="18"/>
        <v>47.60927883856714</v>
      </c>
      <c r="BF17" s="49">
        <v>1822</v>
      </c>
      <c r="BG17" s="4">
        <v>530.5</v>
      </c>
      <c r="BH17" s="3">
        <f t="shared" si="19"/>
        <v>29.11635565312843</v>
      </c>
      <c r="BI17" s="47">
        <f t="shared" si="20"/>
        <v>-204.69999999999982</v>
      </c>
      <c r="BJ17" s="50">
        <f t="shared" si="21"/>
        <v>484.39999999999986</v>
      </c>
      <c r="BK17" s="3">
        <f t="shared" si="22"/>
        <v>-236.63898387884723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8622.4</v>
      </c>
      <c r="D18" s="46">
        <f t="shared" si="1"/>
        <v>3129</v>
      </c>
      <c r="E18" s="3">
        <f t="shared" si="2"/>
        <v>36.289200222675824</v>
      </c>
      <c r="F18" s="29">
        <v>2501.7</v>
      </c>
      <c r="G18" s="3">
        <v>1134.9</v>
      </c>
      <c r="H18" s="3">
        <f t="shared" si="3"/>
        <v>45.36515169684615</v>
      </c>
      <c r="I18" s="3">
        <f t="shared" si="4"/>
        <v>860.3</v>
      </c>
      <c r="J18" s="29">
        <v>1304.3</v>
      </c>
      <c r="K18" s="3">
        <v>479.3</v>
      </c>
      <c r="L18" s="3">
        <f t="shared" si="23"/>
        <v>36.7476807482941</v>
      </c>
      <c r="M18" s="29">
        <v>35</v>
      </c>
      <c r="N18" s="3"/>
      <c r="O18" s="3">
        <f t="shared" si="5"/>
        <v>0</v>
      </c>
      <c r="P18" s="29">
        <v>73.3</v>
      </c>
      <c r="Q18" s="3">
        <v>5</v>
      </c>
      <c r="R18" s="3">
        <f t="shared" si="6"/>
        <v>6.8212824010914055</v>
      </c>
      <c r="S18" s="29">
        <v>429</v>
      </c>
      <c r="T18" s="3">
        <v>376</v>
      </c>
      <c r="U18" s="3">
        <f t="shared" si="7"/>
        <v>87.64568764568764</v>
      </c>
      <c r="V18" s="29">
        <v>36.8</v>
      </c>
      <c r="W18" s="14">
        <v>0</v>
      </c>
      <c r="X18" s="3">
        <f t="shared" si="8"/>
        <v>0</v>
      </c>
      <c r="Y18" s="29"/>
      <c r="Z18" s="14">
        <v>50.1</v>
      </c>
      <c r="AA18" s="3" t="e">
        <f t="shared" si="9"/>
        <v>#DIV/0!</v>
      </c>
      <c r="AB18" s="29">
        <v>6.8</v>
      </c>
      <c r="AC18" s="3"/>
      <c r="AD18" s="3">
        <f t="shared" si="10"/>
        <v>0</v>
      </c>
      <c r="AE18" s="29"/>
      <c r="AF18" s="3"/>
      <c r="AG18" s="3" t="e">
        <f t="shared" si="11"/>
        <v>#DIV/0!</v>
      </c>
      <c r="AH18" s="29">
        <v>6120.7</v>
      </c>
      <c r="AI18" s="3">
        <v>1994.1</v>
      </c>
      <c r="AJ18" s="3">
        <f t="shared" si="24"/>
        <v>32.57960690770663</v>
      </c>
      <c r="AK18" s="29">
        <v>3422.5</v>
      </c>
      <c r="AL18" s="3">
        <v>1777.7</v>
      </c>
      <c r="AM18" s="3">
        <f t="shared" si="12"/>
        <v>51.94156318480643</v>
      </c>
      <c r="AN18" s="29"/>
      <c r="AO18" s="3"/>
      <c r="AP18" s="3" t="e">
        <f t="shared" si="13"/>
        <v>#DIV/0!</v>
      </c>
      <c r="AQ18" s="31">
        <v>9540.5</v>
      </c>
      <c r="AR18" s="4">
        <v>1957.1</v>
      </c>
      <c r="AS18" s="3">
        <f t="shared" si="14"/>
        <v>20.51359991614695</v>
      </c>
      <c r="AT18" s="51">
        <v>2201.5</v>
      </c>
      <c r="AU18" s="3">
        <v>420.6</v>
      </c>
      <c r="AV18" s="3">
        <f t="shared" si="15"/>
        <v>19.10515557574381</v>
      </c>
      <c r="AW18" s="49">
        <v>2161.5</v>
      </c>
      <c r="AX18" s="3">
        <v>390.6</v>
      </c>
      <c r="AY18" s="3">
        <f t="shared" si="16"/>
        <v>18.07078417765441</v>
      </c>
      <c r="AZ18" s="31">
        <v>1207.3</v>
      </c>
      <c r="BA18" s="6">
        <v>202.2</v>
      </c>
      <c r="BB18" s="14">
        <f t="shared" si="17"/>
        <v>16.748115629917997</v>
      </c>
      <c r="BC18" s="49">
        <v>791.4</v>
      </c>
      <c r="BD18" s="6">
        <v>295.7</v>
      </c>
      <c r="BE18" s="3">
        <f t="shared" si="18"/>
        <v>37.36416477129138</v>
      </c>
      <c r="BF18" s="49">
        <v>2597.9</v>
      </c>
      <c r="BG18" s="4">
        <v>947.1</v>
      </c>
      <c r="BH18" s="3">
        <f t="shared" si="19"/>
        <v>36.45636860541207</v>
      </c>
      <c r="BI18" s="47">
        <f t="shared" si="20"/>
        <v>-918.1000000000004</v>
      </c>
      <c r="BJ18" s="50">
        <f t="shared" si="21"/>
        <v>1171.9</v>
      </c>
      <c r="BK18" s="3">
        <f t="shared" si="22"/>
        <v>-127.64404748938021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8187</v>
      </c>
      <c r="D19" s="46">
        <f t="shared" si="1"/>
        <v>1286.1000000000001</v>
      </c>
      <c r="E19" s="3">
        <f t="shared" si="2"/>
        <v>15.709050934408209</v>
      </c>
      <c r="F19" s="29">
        <v>739.1</v>
      </c>
      <c r="G19" s="3">
        <v>244.9</v>
      </c>
      <c r="H19" s="3">
        <f t="shared" si="3"/>
        <v>33.13489378974428</v>
      </c>
      <c r="I19" s="3">
        <f t="shared" si="4"/>
        <v>61</v>
      </c>
      <c r="J19" s="29">
        <v>92.5</v>
      </c>
      <c r="K19" s="3">
        <v>33.3</v>
      </c>
      <c r="L19" s="3">
        <f t="shared" si="23"/>
        <v>36</v>
      </c>
      <c r="M19" s="29">
        <v>0.1</v>
      </c>
      <c r="N19" s="3"/>
      <c r="O19" s="3">
        <f t="shared" si="5"/>
        <v>0</v>
      </c>
      <c r="P19" s="29">
        <v>34.2</v>
      </c>
      <c r="Q19" s="3">
        <v>5.4</v>
      </c>
      <c r="R19" s="3">
        <f t="shared" si="6"/>
        <v>15.789473684210526</v>
      </c>
      <c r="S19" s="29">
        <v>127.1</v>
      </c>
      <c r="T19" s="3">
        <v>22.3</v>
      </c>
      <c r="U19" s="3">
        <f t="shared" si="7"/>
        <v>17.54523996852872</v>
      </c>
      <c r="V19" s="29">
        <v>41.7</v>
      </c>
      <c r="W19" s="14">
        <v>0</v>
      </c>
      <c r="X19" s="3">
        <f t="shared" si="8"/>
        <v>0</v>
      </c>
      <c r="Y19" s="29"/>
      <c r="Z19" s="14"/>
      <c r="AA19" s="3" t="e">
        <f t="shared" si="9"/>
        <v>#DIV/0!</v>
      </c>
      <c r="AB19" s="29">
        <v>6</v>
      </c>
      <c r="AC19" s="3"/>
      <c r="AD19" s="3">
        <f t="shared" si="10"/>
        <v>0</v>
      </c>
      <c r="AE19" s="29"/>
      <c r="AF19" s="3"/>
      <c r="AG19" s="3" t="e">
        <f t="shared" si="11"/>
        <v>#DIV/0!</v>
      </c>
      <c r="AH19" s="29">
        <v>7447.9</v>
      </c>
      <c r="AI19" s="3">
        <v>1041.2</v>
      </c>
      <c r="AJ19" s="3">
        <f t="shared" si="24"/>
        <v>13.979779535170989</v>
      </c>
      <c r="AK19" s="29">
        <v>1645.7</v>
      </c>
      <c r="AL19" s="3">
        <v>840.2</v>
      </c>
      <c r="AM19" s="3">
        <f t="shared" si="12"/>
        <v>51.0542626238075</v>
      </c>
      <c r="AN19" s="29">
        <v>152.6</v>
      </c>
      <c r="AO19" s="3">
        <v>61.8</v>
      </c>
      <c r="AP19" s="3">
        <f t="shared" si="13"/>
        <v>40.49803407601573</v>
      </c>
      <c r="AQ19" s="31">
        <v>8245.5</v>
      </c>
      <c r="AR19" s="4">
        <v>1242.9</v>
      </c>
      <c r="AS19" s="3">
        <f t="shared" si="14"/>
        <v>15.073676550845915</v>
      </c>
      <c r="AT19" s="51">
        <v>934.6</v>
      </c>
      <c r="AU19" s="3">
        <v>423.1</v>
      </c>
      <c r="AV19" s="3">
        <f t="shared" si="15"/>
        <v>45.27070404451102</v>
      </c>
      <c r="AW19" s="49">
        <v>914.7</v>
      </c>
      <c r="AX19" s="3">
        <v>406.2</v>
      </c>
      <c r="AY19" s="3">
        <f t="shared" si="16"/>
        <v>44.408002623811086</v>
      </c>
      <c r="AZ19" s="31">
        <v>467.3</v>
      </c>
      <c r="BA19" s="6">
        <v>68.7</v>
      </c>
      <c r="BB19" s="14">
        <f t="shared" si="17"/>
        <v>14.701476567515515</v>
      </c>
      <c r="BC19" s="49">
        <v>431.9</v>
      </c>
      <c r="BD19" s="6">
        <v>290.5</v>
      </c>
      <c r="BE19" s="3">
        <f t="shared" si="18"/>
        <v>67.26094003241492</v>
      </c>
      <c r="BF19" s="49">
        <v>6003.3</v>
      </c>
      <c r="BG19" s="4">
        <v>437.6</v>
      </c>
      <c r="BH19" s="3">
        <f t="shared" si="19"/>
        <v>7.289324205020573</v>
      </c>
      <c r="BI19" s="47">
        <f t="shared" si="20"/>
        <v>-58.5</v>
      </c>
      <c r="BJ19" s="50">
        <f t="shared" si="21"/>
        <v>43.200000000000045</v>
      </c>
      <c r="BK19" s="3">
        <f t="shared" si="22"/>
        <v>-73.84615384615392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6778.3</v>
      </c>
      <c r="D20" s="46">
        <f t="shared" si="1"/>
        <v>1440.2</v>
      </c>
      <c r="E20" s="3">
        <f t="shared" si="2"/>
        <v>21.24721537848723</v>
      </c>
      <c r="F20" s="29">
        <v>781.6</v>
      </c>
      <c r="G20" s="3">
        <v>285</v>
      </c>
      <c r="H20" s="3">
        <f>G20/F20*100</f>
        <v>36.46366427840327</v>
      </c>
      <c r="I20" s="3">
        <f t="shared" si="4"/>
        <v>55.400000000000006</v>
      </c>
      <c r="J20" s="29">
        <v>75.6</v>
      </c>
      <c r="K20" s="3">
        <v>27</v>
      </c>
      <c r="L20" s="3">
        <f t="shared" si="23"/>
        <v>35.714285714285715</v>
      </c>
      <c r="M20" s="29">
        <v>5.7</v>
      </c>
      <c r="N20" s="3">
        <v>8.6</v>
      </c>
      <c r="O20" s="3">
        <f t="shared" si="5"/>
        <v>150.8771929824561</v>
      </c>
      <c r="P20" s="29">
        <v>49.5</v>
      </c>
      <c r="Q20" s="3">
        <v>4.2</v>
      </c>
      <c r="R20" s="3">
        <f t="shared" si="6"/>
        <v>8.484848484848486</v>
      </c>
      <c r="S20" s="29">
        <v>87.4</v>
      </c>
      <c r="T20" s="3">
        <v>15.6</v>
      </c>
      <c r="U20" s="3">
        <f t="shared" si="7"/>
        <v>17.848970251716246</v>
      </c>
      <c r="V20" s="29">
        <v>15.2</v>
      </c>
      <c r="W20" s="14">
        <v>4</v>
      </c>
      <c r="X20" s="3">
        <f t="shared" si="8"/>
        <v>26.31578947368421</v>
      </c>
      <c r="Y20" s="29"/>
      <c r="Z20" s="14"/>
      <c r="AA20" s="3" t="e">
        <f t="shared" si="9"/>
        <v>#DIV/0!</v>
      </c>
      <c r="AB20" s="29">
        <v>0</v>
      </c>
      <c r="AC20" s="3"/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5996.7</v>
      </c>
      <c r="AI20" s="3">
        <v>1155.2</v>
      </c>
      <c r="AJ20" s="3">
        <f t="shared" si="24"/>
        <v>19.263928494005036</v>
      </c>
      <c r="AK20" s="29">
        <v>1713.2</v>
      </c>
      <c r="AL20" s="3">
        <v>873.4</v>
      </c>
      <c r="AM20" s="3">
        <f t="shared" si="12"/>
        <v>50.98062106000467</v>
      </c>
      <c r="AN20" s="29">
        <v>303.5</v>
      </c>
      <c r="AO20" s="3">
        <v>150.2</v>
      </c>
      <c r="AP20" s="3">
        <f t="shared" si="13"/>
        <v>49.48929159802306</v>
      </c>
      <c r="AQ20" s="31">
        <v>6819.7</v>
      </c>
      <c r="AR20" s="4">
        <v>1218.3</v>
      </c>
      <c r="AS20" s="3">
        <f t="shared" si="14"/>
        <v>17.864422188659326</v>
      </c>
      <c r="AT20" s="51">
        <v>919.4</v>
      </c>
      <c r="AU20" s="3">
        <v>448.5</v>
      </c>
      <c r="AV20" s="3">
        <f t="shared" si="15"/>
        <v>48.78181422666957</v>
      </c>
      <c r="AW20" s="49">
        <v>913.3</v>
      </c>
      <c r="AX20" s="3">
        <v>445.4</v>
      </c>
      <c r="AY20" s="3">
        <f t="shared" si="16"/>
        <v>48.76820321909558</v>
      </c>
      <c r="AZ20" s="32">
        <v>452.7</v>
      </c>
      <c r="BA20" s="6">
        <v>68.1</v>
      </c>
      <c r="BB20" s="14">
        <f t="shared" si="17"/>
        <v>15.043074884029156</v>
      </c>
      <c r="BC20" s="49">
        <v>2831.8</v>
      </c>
      <c r="BD20" s="6">
        <v>195.9</v>
      </c>
      <c r="BE20" s="3">
        <f t="shared" si="18"/>
        <v>6.917861430892012</v>
      </c>
      <c r="BF20" s="49">
        <v>947.2</v>
      </c>
      <c r="BG20" s="4">
        <v>450.9</v>
      </c>
      <c r="BH20" s="3">
        <f t="shared" si="19"/>
        <v>47.60346283783783</v>
      </c>
      <c r="BI20" s="47">
        <f t="shared" si="20"/>
        <v>-41.399999999999636</v>
      </c>
      <c r="BJ20" s="50">
        <f t="shared" si="21"/>
        <v>221.9000000000001</v>
      </c>
      <c r="BK20" s="3">
        <f t="shared" si="22"/>
        <v>-535.9903381642562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5761.9</v>
      </c>
      <c r="D21" s="46">
        <f t="shared" si="1"/>
        <v>2689.8</v>
      </c>
      <c r="E21" s="3">
        <f t="shared" si="2"/>
        <v>46.6825179194363</v>
      </c>
      <c r="F21" s="29">
        <v>1740</v>
      </c>
      <c r="G21" s="3">
        <v>1359.6</v>
      </c>
      <c r="H21" s="3">
        <f t="shared" si="3"/>
        <v>78.13793103448276</v>
      </c>
      <c r="I21" s="3">
        <f t="shared" si="4"/>
        <v>334.09999999999997</v>
      </c>
      <c r="J21" s="29">
        <v>151.1</v>
      </c>
      <c r="K21" s="3">
        <v>303.9</v>
      </c>
      <c r="L21" s="3">
        <f t="shared" si="23"/>
        <v>201.12508272667105</v>
      </c>
      <c r="M21" s="29">
        <v>2.6</v>
      </c>
      <c r="N21" s="3">
        <v>5.9</v>
      </c>
      <c r="O21" s="3">
        <f t="shared" si="5"/>
        <v>226.9230769230769</v>
      </c>
      <c r="P21" s="29">
        <v>114.7</v>
      </c>
      <c r="Q21" s="3">
        <v>1.8</v>
      </c>
      <c r="R21" s="3">
        <f t="shared" si="6"/>
        <v>1.5693112467306016</v>
      </c>
      <c r="S21" s="29">
        <v>350.4</v>
      </c>
      <c r="T21" s="3">
        <v>22.5</v>
      </c>
      <c r="U21" s="3">
        <f t="shared" si="7"/>
        <v>6.421232876712329</v>
      </c>
      <c r="V21" s="29">
        <v>716.3</v>
      </c>
      <c r="W21" s="14">
        <v>419.6</v>
      </c>
      <c r="X21" s="3">
        <f t="shared" si="8"/>
        <v>58.57880776211085</v>
      </c>
      <c r="Y21" s="29"/>
      <c r="Z21" s="14"/>
      <c r="AA21" s="3" t="e">
        <f t="shared" si="9"/>
        <v>#DIV/0!</v>
      </c>
      <c r="AB21" s="29">
        <v>2.6</v>
      </c>
      <c r="AC21" s="3"/>
      <c r="AD21" s="3">
        <f t="shared" si="10"/>
        <v>0</v>
      </c>
      <c r="AE21" s="29"/>
      <c r="AF21" s="3"/>
      <c r="AG21" s="3" t="e">
        <f t="shared" si="11"/>
        <v>#DIV/0!</v>
      </c>
      <c r="AH21" s="29">
        <v>4021.9</v>
      </c>
      <c r="AI21" s="3">
        <v>1330.2</v>
      </c>
      <c r="AJ21" s="3">
        <f t="shared" si="24"/>
        <v>33.073920286431786</v>
      </c>
      <c r="AK21" s="29">
        <v>1939.1</v>
      </c>
      <c r="AL21" s="3">
        <v>1010.4</v>
      </c>
      <c r="AM21" s="3">
        <f t="shared" si="12"/>
        <v>52.106647413748654</v>
      </c>
      <c r="AN21" s="29"/>
      <c r="AO21" s="3"/>
      <c r="AP21" s="3" t="e">
        <f t="shared" si="13"/>
        <v>#DIV/0!</v>
      </c>
      <c r="AQ21" s="31">
        <v>6125.2</v>
      </c>
      <c r="AR21" s="4">
        <v>2344.1</v>
      </c>
      <c r="AS21" s="3">
        <f t="shared" si="14"/>
        <v>38.26977078299484</v>
      </c>
      <c r="AT21" s="51">
        <v>1255.6</v>
      </c>
      <c r="AU21" s="3">
        <v>721.2</v>
      </c>
      <c r="AV21" s="3">
        <f t="shared" si="15"/>
        <v>57.43867473717745</v>
      </c>
      <c r="AW21" s="49">
        <v>1227.7</v>
      </c>
      <c r="AX21" s="3">
        <v>714.4</v>
      </c>
      <c r="AY21" s="3">
        <f t="shared" si="16"/>
        <v>58.1901115907795</v>
      </c>
      <c r="AZ21" s="31">
        <v>730.1</v>
      </c>
      <c r="BA21" s="6">
        <v>411.1</v>
      </c>
      <c r="BB21" s="14">
        <f t="shared" si="17"/>
        <v>56.30735515682783</v>
      </c>
      <c r="BC21" s="49">
        <v>953.7</v>
      </c>
      <c r="BD21" s="6">
        <v>349</v>
      </c>
      <c r="BE21" s="3">
        <f t="shared" si="18"/>
        <v>36.59431687113348</v>
      </c>
      <c r="BF21" s="49">
        <v>1749.1</v>
      </c>
      <c r="BG21" s="4">
        <v>845.5</v>
      </c>
      <c r="BH21" s="3">
        <f t="shared" si="19"/>
        <v>48.33914584643531</v>
      </c>
      <c r="BI21" s="47">
        <f t="shared" si="20"/>
        <v>-363.3000000000002</v>
      </c>
      <c r="BJ21" s="50">
        <f t="shared" si="21"/>
        <v>345.7000000000003</v>
      </c>
      <c r="BK21" s="3">
        <f t="shared" si="22"/>
        <v>-95.15551885494085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4491.8</v>
      </c>
      <c r="D22" s="46">
        <f t="shared" si="1"/>
        <v>1872.8999999999999</v>
      </c>
      <c r="E22" s="3">
        <f t="shared" si="2"/>
        <v>41.695979340130904</v>
      </c>
      <c r="F22" s="29">
        <v>1448.7</v>
      </c>
      <c r="G22" s="3">
        <v>563.3</v>
      </c>
      <c r="H22" s="3">
        <f t="shared" si="3"/>
        <v>38.88313660523227</v>
      </c>
      <c r="I22" s="3">
        <f t="shared" si="4"/>
        <v>275</v>
      </c>
      <c r="J22" s="29">
        <v>412.2</v>
      </c>
      <c r="K22" s="3">
        <v>209.8</v>
      </c>
      <c r="L22" s="3">
        <f t="shared" si="23"/>
        <v>50.897622513343045</v>
      </c>
      <c r="M22" s="29">
        <v>2.3</v>
      </c>
      <c r="N22" s="3"/>
      <c r="O22" s="3">
        <f t="shared" si="5"/>
        <v>0</v>
      </c>
      <c r="P22" s="29">
        <v>75.6</v>
      </c>
      <c r="Q22" s="3">
        <v>10.9</v>
      </c>
      <c r="R22" s="3">
        <f t="shared" si="6"/>
        <v>14.417989417989418</v>
      </c>
      <c r="S22" s="29">
        <v>340.5</v>
      </c>
      <c r="T22" s="3">
        <v>54.3</v>
      </c>
      <c r="U22" s="3">
        <f t="shared" si="7"/>
        <v>15.94713656387665</v>
      </c>
      <c r="V22" s="29">
        <v>45.9</v>
      </c>
      <c r="W22" s="14">
        <v>43.4</v>
      </c>
      <c r="X22" s="3">
        <f t="shared" si="8"/>
        <v>94.55337690631809</v>
      </c>
      <c r="Y22" s="29"/>
      <c r="Z22" s="14"/>
      <c r="AA22" s="3" t="e">
        <f t="shared" si="9"/>
        <v>#DIV/0!</v>
      </c>
      <c r="AB22" s="29">
        <v>32.7</v>
      </c>
      <c r="AC22" s="3">
        <v>17</v>
      </c>
      <c r="AD22" s="3">
        <f t="shared" si="10"/>
        <v>51.98776758409785</v>
      </c>
      <c r="AE22" s="29"/>
      <c r="AF22" s="3"/>
      <c r="AG22" s="3" t="e">
        <f t="shared" si="11"/>
        <v>#DIV/0!</v>
      </c>
      <c r="AH22" s="29">
        <v>3043.1</v>
      </c>
      <c r="AI22" s="3">
        <v>1309.6</v>
      </c>
      <c r="AJ22" s="3">
        <f t="shared" si="24"/>
        <v>43.035062929249776</v>
      </c>
      <c r="AK22" s="29">
        <v>2298.7</v>
      </c>
      <c r="AL22" s="3">
        <v>1184.7</v>
      </c>
      <c r="AM22" s="3">
        <f t="shared" si="12"/>
        <v>51.537825727585165</v>
      </c>
      <c r="AN22" s="29"/>
      <c r="AO22" s="3"/>
      <c r="AP22" s="3" t="e">
        <f t="shared" si="13"/>
        <v>#DIV/0!</v>
      </c>
      <c r="AQ22" s="31">
        <v>4672.4</v>
      </c>
      <c r="AR22" s="4">
        <v>1718.4</v>
      </c>
      <c r="AS22" s="3">
        <f t="shared" si="14"/>
        <v>36.77767314442257</v>
      </c>
      <c r="AT22" s="51">
        <v>1054.9</v>
      </c>
      <c r="AU22" s="3">
        <v>451.8</v>
      </c>
      <c r="AV22" s="3">
        <f t="shared" si="15"/>
        <v>42.828704142572754</v>
      </c>
      <c r="AW22" s="49">
        <v>1047.1</v>
      </c>
      <c r="AX22" s="3">
        <v>450</v>
      </c>
      <c r="AY22" s="3">
        <f t="shared" si="16"/>
        <v>42.975838028841565</v>
      </c>
      <c r="AZ22" s="31">
        <v>699.4</v>
      </c>
      <c r="BA22" s="6">
        <v>81.5</v>
      </c>
      <c r="BB22" s="14">
        <f t="shared" si="17"/>
        <v>11.652845295967973</v>
      </c>
      <c r="BC22" s="49">
        <v>711.6</v>
      </c>
      <c r="BD22" s="6">
        <v>165.3</v>
      </c>
      <c r="BE22" s="3">
        <f t="shared" si="18"/>
        <v>23.229342327150086</v>
      </c>
      <c r="BF22" s="49">
        <v>2125.1</v>
      </c>
      <c r="BG22" s="4">
        <v>982.2</v>
      </c>
      <c r="BH22" s="3">
        <f t="shared" si="19"/>
        <v>46.21900145875489</v>
      </c>
      <c r="BI22" s="47">
        <f t="shared" si="20"/>
        <v>-180.59999999999945</v>
      </c>
      <c r="BJ22" s="50">
        <f t="shared" si="21"/>
        <v>154.49999999999977</v>
      </c>
      <c r="BK22" s="3">
        <f t="shared" si="22"/>
        <v>-85.54817275747521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2903.6000000000004</v>
      </c>
      <c r="D23" s="46">
        <f t="shared" si="1"/>
        <v>1386.8</v>
      </c>
      <c r="E23" s="3">
        <f t="shared" si="2"/>
        <v>47.761399641823935</v>
      </c>
      <c r="F23" s="29">
        <v>1052.9</v>
      </c>
      <c r="G23" s="3">
        <v>529</v>
      </c>
      <c r="H23" s="3">
        <f t="shared" si="3"/>
        <v>50.242188241998285</v>
      </c>
      <c r="I23" s="3">
        <f t="shared" si="4"/>
        <v>224.5</v>
      </c>
      <c r="J23" s="29">
        <v>212.8</v>
      </c>
      <c r="K23" s="3">
        <v>79.3</v>
      </c>
      <c r="L23" s="3">
        <f t="shared" si="23"/>
        <v>37.26503759398496</v>
      </c>
      <c r="M23" s="29">
        <v>15.1</v>
      </c>
      <c r="N23" s="3">
        <v>52.8</v>
      </c>
      <c r="O23" s="3">
        <f t="shared" si="5"/>
        <v>349.66887417218544</v>
      </c>
      <c r="P23" s="29">
        <v>42.1</v>
      </c>
      <c r="Q23" s="3">
        <v>3.2</v>
      </c>
      <c r="R23" s="3">
        <f t="shared" si="6"/>
        <v>7.600950118764846</v>
      </c>
      <c r="S23" s="29">
        <v>265.1</v>
      </c>
      <c r="T23" s="3">
        <v>89.2</v>
      </c>
      <c r="U23" s="3">
        <f t="shared" si="7"/>
        <v>33.64768012070917</v>
      </c>
      <c r="V23" s="29">
        <v>20.7</v>
      </c>
      <c r="W23" s="14">
        <v>14.3</v>
      </c>
      <c r="X23" s="3">
        <f t="shared" si="8"/>
        <v>69.08212560386474</v>
      </c>
      <c r="Y23" s="29"/>
      <c r="Z23" s="14"/>
      <c r="AA23" s="3" t="e">
        <f t="shared" si="9"/>
        <v>#DIV/0!</v>
      </c>
      <c r="AB23" s="29">
        <v>2.3</v>
      </c>
      <c r="AC23" s="3"/>
      <c r="AD23" s="3">
        <f t="shared" si="10"/>
        <v>0</v>
      </c>
      <c r="AE23" s="29"/>
      <c r="AF23" s="3"/>
      <c r="AG23" s="3" t="e">
        <f t="shared" si="11"/>
        <v>#DIV/0!</v>
      </c>
      <c r="AH23" s="29">
        <v>1850.7</v>
      </c>
      <c r="AI23" s="3">
        <v>857.8</v>
      </c>
      <c r="AJ23" s="3">
        <f t="shared" si="24"/>
        <v>46.35002971848489</v>
      </c>
      <c r="AK23" s="29">
        <v>1423.9</v>
      </c>
      <c r="AL23" s="3">
        <v>734.7</v>
      </c>
      <c r="AM23" s="3">
        <f t="shared" si="12"/>
        <v>51.59772455930894</v>
      </c>
      <c r="AN23" s="29">
        <v>121.1</v>
      </c>
      <c r="AO23" s="3">
        <v>41.3</v>
      </c>
      <c r="AP23" s="3">
        <f t="shared" si="13"/>
        <v>34.104046242774565</v>
      </c>
      <c r="AQ23" s="31">
        <v>17526.4</v>
      </c>
      <c r="AR23" s="4">
        <v>15691.7</v>
      </c>
      <c r="AS23" s="3">
        <f t="shared" si="14"/>
        <v>89.53179203943765</v>
      </c>
      <c r="AT23" s="51">
        <v>940.5</v>
      </c>
      <c r="AU23" s="3">
        <v>443.6</v>
      </c>
      <c r="AV23" s="3">
        <f t="shared" si="15"/>
        <v>47.16640085061138</v>
      </c>
      <c r="AW23" s="49">
        <v>935.5</v>
      </c>
      <c r="AX23" s="3">
        <v>442.7</v>
      </c>
      <c r="AY23" s="3">
        <f t="shared" si="16"/>
        <v>47.32228754676643</v>
      </c>
      <c r="AZ23" s="31">
        <v>646.1</v>
      </c>
      <c r="BA23" s="6">
        <v>129.2</v>
      </c>
      <c r="BB23" s="14">
        <f t="shared" si="17"/>
        <v>19.996904503946755</v>
      </c>
      <c r="BC23" s="49">
        <v>14778.2</v>
      </c>
      <c r="BD23" s="6">
        <v>14522.8</v>
      </c>
      <c r="BE23" s="3">
        <f t="shared" si="18"/>
        <v>98.27177870105966</v>
      </c>
      <c r="BF23" s="49">
        <v>1084.8</v>
      </c>
      <c r="BG23" s="4">
        <v>571.6</v>
      </c>
      <c r="BH23" s="3">
        <f t="shared" si="19"/>
        <v>52.69174041297936</v>
      </c>
      <c r="BI23" s="47">
        <f t="shared" si="20"/>
        <v>-14622.800000000001</v>
      </c>
      <c r="BJ23" s="50">
        <f t="shared" si="21"/>
        <v>-14304.900000000001</v>
      </c>
      <c r="BK23" s="3">
        <f t="shared" si="22"/>
        <v>97.82599775692753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46124.6</v>
      </c>
      <c r="D24" s="46">
        <f t="shared" si="1"/>
        <v>18498.9</v>
      </c>
      <c r="E24" s="3">
        <f t="shared" si="2"/>
        <v>40.10636406602984</v>
      </c>
      <c r="F24" s="29">
        <v>25715.3</v>
      </c>
      <c r="G24" s="3">
        <v>14683.6</v>
      </c>
      <c r="H24" s="3">
        <f t="shared" si="3"/>
        <v>57.10063658600133</v>
      </c>
      <c r="I24" s="3">
        <f t="shared" si="4"/>
        <v>9356</v>
      </c>
      <c r="J24" s="29">
        <v>17048.1</v>
      </c>
      <c r="K24" s="3">
        <v>7479</v>
      </c>
      <c r="L24" s="3">
        <f t="shared" si="23"/>
        <v>43.86999137733824</v>
      </c>
      <c r="M24" s="29">
        <v>17.4</v>
      </c>
      <c r="N24" s="3">
        <v>8.7</v>
      </c>
      <c r="O24" s="3">
        <f t="shared" si="5"/>
        <v>50</v>
      </c>
      <c r="P24" s="29">
        <v>697</v>
      </c>
      <c r="Q24" s="3">
        <v>51</v>
      </c>
      <c r="R24" s="3">
        <f t="shared" si="6"/>
        <v>7.317073170731707</v>
      </c>
      <c r="S24" s="29">
        <v>4406.9</v>
      </c>
      <c r="T24" s="3">
        <v>1817.3</v>
      </c>
      <c r="U24" s="3">
        <f t="shared" si="7"/>
        <v>41.23760466541106</v>
      </c>
      <c r="V24" s="29">
        <v>1283.7</v>
      </c>
      <c r="W24" s="14">
        <v>727.5</v>
      </c>
      <c r="X24" s="3">
        <f t="shared" si="8"/>
        <v>56.6721196541248</v>
      </c>
      <c r="Y24" s="29"/>
      <c r="Z24" s="14">
        <v>5.2</v>
      </c>
      <c r="AA24" s="3" t="e">
        <f t="shared" si="9"/>
        <v>#DIV/0!</v>
      </c>
      <c r="AB24" s="29">
        <v>54.4</v>
      </c>
      <c r="AC24" s="3">
        <v>12.5</v>
      </c>
      <c r="AD24" s="3">
        <f t="shared" si="10"/>
        <v>22.97794117647059</v>
      </c>
      <c r="AE24" s="29"/>
      <c r="AF24" s="3"/>
      <c r="AG24" s="3" t="e">
        <f t="shared" si="11"/>
        <v>#DIV/0!</v>
      </c>
      <c r="AH24" s="29">
        <v>20409.3</v>
      </c>
      <c r="AI24" s="3">
        <v>3815.3</v>
      </c>
      <c r="AJ24" s="3">
        <f t="shared" si="24"/>
        <v>18.693928748168727</v>
      </c>
      <c r="AK24" s="29">
        <v>4193.5</v>
      </c>
      <c r="AL24" s="3">
        <v>2641.1</v>
      </c>
      <c r="AM24" s="3">
        <f t="shared" si="12"/>
        <v>62.9808036246572</v>
      </c>
      <c r="AN24" s="29"/>
      <c r="AO24" s="3"/>
      <c r="AP24" s="3" t="e">
        <f t="shared" si="13"/>
        <v>#DIV/0!</v>
      </c>
      <c r="AQ24" s="31">
        <v>46701.2</v>
      </c>
      <c r="AR24" s="4">
        <v>14525.7</v>
      </c>
      <c r="AS24" s="3">
        <f t="shared" si="14"/>
        <v>31.103483422267526</v>
      </c>
      <c r="AT24" s="51">
        <v>4825.4</v>
      </c>
      <c r="AU24" s="3">
        <v>2698.5</v>
      </c>
      <c r="AV24" s="3">
        <f t="shared" si="15"/>
        <v>55.92282505077299</v>
      </c>
      <c r="AW24" s="49">
        <v>2214.6</v>
      </c>
      <c r="AX24" s="3">
        <v>1011.2</v>
      </c>
      <c r="AY24" s="3">
        <f t="shared" si="16"/>
        <v>45.660615912580155</v>
      </c>
      <c r="AZ24" s="31">
        <v>7306.7</v>
      </c>
      <c r="BA24" s="6">
        <v>1633</v>
      </c>
      <c r="BB24" s="14">
        <f t="shared" si="17"/>
        <v>22.3493505960283</v>
      </c>
      <c r="BC24" s="49">
        <v>22114.5</v>
      </c>
      <c r="BD24" s="6">
        <v>6786.5</v>
      </c>
      <c r="BE24" s="3">
        <f t="shared" si="18"/>
        <v>30.688010129100817</v>
      </c>
      <c r="BF24" s="49">
        <v>7929.6</v>
      </c>
      <c r="BG24" s="4">
        <v>3284.2</v>
      </c>
      <c r="BH24" s="3">
        <f t="shared" si="19"/>
        <v>41.41696933010492</v>
      </c>
      <c r="BI24" s="47">
        <f t="shared" si="20"/>
        <v>-576.5999999999985</v>
      </c>
      <c r="BJ24" s="50">
        <f t="shared" si="21"/>
        <v>3973.2000000000007</v>
      </c>
      <c r="BK24" s="3">
        <f t="shared" si="22"/>
        <v>-689.0738813735711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5908.5</v>
      </c>
      <c r="D25" s="46">
        <f t="shared" si="1"/>
        <v>1823.9</v>
      </c>
      <c r="E25" s="3">
        <f t="shared" si="2"/>
        <v>30.869086908690868</v>
      </c>
      <c r="F25" s="29">
        <v>1244.1</v>
      </c>
      <c r="G25" s="3">
        <v>434.7</v>
      </c>
      <c r="H25" s="3">
        <f t="shared" si="3"/>
        <v>34.9409211478177</v>
      </c>
      <c r="I25" s="3">
        <f t="shared" si="4"/>
        <v>89.8</v>
      </c>
      <c r="J25" s="29">
        <v>169.4</v>
      </c>
      <c r="K25" s="3">
        <v>50.7</v>
      </c>
      <c r="L25" s="3">
        <f t="shared" si="23"/>
        <v>29.92916174734357</v>
      </c>
      <c r="M25" s="29">
        <v>18.8</v>
      </c>
      <c r="N25" s="3"/>
      <c r="O25" s="3">
        <f t="shared" si="5"/>
        <v>0</v>
      </c>
      <c r="P25" s="29">
        <v>42</v>
      </c>
      <c r="Q25" s="3">
        <v>3.8</v>
      </c>
      <c r="R25" s="3">
        <f t="shared" si="6"/>
        <v>9.047619047619047</v>
      </c>
      <c r="S25" s="29">
        <v>319.2</v>
      </c>
      <c r="T25" s="3">
        <v>35.3</v>
      </c>
      <c r="U25" s="3">
        <f t="shared" si="7"/>
        <v>11.05889724310777</v>
      </c>
      <c r="V25" s="29">
        <v>169.9</v>
      </c>
      <c r="W25" s="14">
        <v>87.5</v>
      </c>
      <c r="X25" s="3">
        <f t="shared" si="8"/>
        <v>51.500882872277806</v>
      </c>
      <c r="Y25" s="29"/>
      <c r="Z25" s="14">
        <v>66.8</v>
      </c>
      <c r="AA25" s="3" t="e">
        <f t="shared" si="9"/>
        <v>#DIV/0!</v>
      </c>
      <c r="AB25" s="29">
        <v>0.5</v>
      </c>
      <c r="AC25" s="3"/>
      <c r="AD25" s="3">
        <f t="shared" si="10"/>
        <v>0</v>
      </c>
      <c r="AE25" s="29"/>
      <c r="AF25" s="3"/>
      <c r="AG25" s="3" t="e">
        <f t="shared" si="11"/>
        <v>#DIV/0!</v>
      </c>
      <c r="AH25" s="29">
        <v>4664.4</v>
      </c>
      <c r="AI25" s="3">
        <v>1389.2</v>
      </c>
      <c r="AJ25" s="3">
        <f t="shared" si="24"/>
        <v>29.78303747534517</v>
      </c>
      <c r="AK25" s="29">
        <v>1671.6</v>
      </c>
      <c r="AL25" s="3">
        <v>862.3</v>
      </c>
      <c r="AM25" s="3">
        <f t="shared" si="12"/>
        <v>51.5853074898301</v>
      </c>
      <c r="AN25" s="29">
        <v>700.3</v>
      </c>
      <c r="AO25" s="3">
        <v>380.3</v>
      </c>
      <c r="AP25" s="3">
        <f t="shared" si="13"/>
        <v>54.30529772954449</v>
      </c>
      <c r="AQ25" s="31">
        <v>6014.8</v>
      </c>
      <c r="AR25" s="4">
        <v>1456.2</v>
      </c>
      <c r="AS25" s="3">
        <f t="shared" si="14"/>
        <v>24.210281306111593</v>
      </c>
      <c r="AT25" s="51">
        <v>912.4</v>
      </c>
      <c r="AU25" s="3">
        <v>434.5</v>
      </c>
      <c r="AV25" s="3">
        <f t="shared" si="15"/>
        <v>47.621657167908815</v>
      </c>
      <c r="AW25" s="49">
        <v>906</v>
      </c>
      <c r="AX25" s="3">
        <v>433.1</v>
      </c>
      <c r="AY25" s="3">
        <f t="shared" si="16"/>
        <v>47.803532008830025</v>
      </c>
      <c r="AZ25" s="31">
        <v>558.1</v>
      </c>
      <c r="BA25" s="6">
        <v>100.8</v>
      </c>
      <c r="BB25" s="14">
        <f t="shared" si="17"/>
        <v>18.061279340619958</v>
      </c>
      <c r="BC25" s="49">
        <v>556.2</v>
      </c>
      <c r="BD25" s="6">
        <v>237</v>
      </c>
      <c r="BE25" s="3">
        <f t="shared" si="18"/>
        <v>42.610571736785325</v>
      </c>
      <c r="BF25" s="49">
        <v>2150.3</v>
      </c>
      <c r="BG25" s="4">
        <v>657.1</v>
      </c>
      <c r="BH25" s="3">
        <f t="shared" si="19"/>
        <v>30.55852671720225</v>
      </c>
      <c r="BI25" s="47">
        <f t="shared" si="20"/>
        <v>-106.30000000000018</v>
      </c>
      <c r="BJ25" s="50">
        <f t="shared" si="21"/>
        <v>367.70000000000005</v>
      </c>
      <c r="BK25" s="3">
        <f t="shared" si="22"/>
        <v>-345.90780809030986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8840.7</v>
      </c>
      <c r="D26" s="46">
        <f t="shared" si="1"/>
        <v>2527.6000000000004</v>
      </c>
      <c r="E26" s="3">
        <f t="shared" si="2"/>
        <v>28.590496227674283</v>
      </c>
      <c r="F26" s="29">
        <v>2675.7</v>
      </c>
      <c r="G26" s="3">
        <v>1177.2</v>
      </c>
      <c r="H26" s="3">
        <f t="shared" si="3"/>
        <v>43.99596367305752</v>
      </c>
      <c r="I26" s="3">
        <f t="shared" si="4"/>
        <v>776.9</v>
      </c>
      <c r="J26" s="29">
        <v>1764</v>
      </c>
      <c r="K26" s="3">
        <v>697</v>
      </c>
      <c r="L26" s="3">
        <f t="shared" si="23"/>
        <v>39.512471655328795</v>
      </c>
      <c r="M26" s="29">
        <v>26.2</v>
      </c>
      <c r="N26" s="3">
        <v>7.9</v>
      </c>
      <c r="O26" s="3">
        <f t="shared" si="5"/>
        <v>30.15267175572519</v>
      </c>
      <c r="P26" s="29">
        <v>73.1</v>
      </c>
      <c r="Q26" s="3">
        <v>7.8</v>
      </c>
      <c r="R26" s="3">
        <f t="shared" si="6"/>
        <v>10.670314637482901</v>
      </c>
      <c r="S26" s="29">
        <v>128.8</v>
      </c>
      <c r="T26" s="3">
        <v>64.2</v>
      </c>
      <c r="U26" s="3">
        <f t="shared" si="7"/>
        <v>49.8447204968944</v>
      </c>
      <c r="V26" s="29">
        <v>90</v>
      </c>
      <c r="W26" s="14">
        <v>112.9</v>
      </c>
      <c r="X26" s="3">
        <f t="shared" si="8"/>
        <v>125.44444444444444</v>
      </c>
      <c r="Y26" s="29"/>
      <c r="Z26" s="14">
        <v>13</v>
      </c>
      <c r="AA26" s="3" t="e">
        <f t="shared" si="9"/>
        <v>#DIV/0!</v>
      </c>
      <c r="AB26" s="29">
        <v>13.9</v>
      </c>
      <c r="AC26" s="3"/>
      <c r="AD26" s="3">
        <f t="shared" si="10"/>
        <v>0</v>
      </c>
      <c r="AE26" s="29"/>
      <c r="AF26" s="3"/>
      <c r="AG26" s="3" t="e">
        <f t="shared" si="11"/>
        <v>#DIV/0!</v>
      </c>
      <c r="AH26" s="29">
        <v>6165</v>
      </c>
      <c r="AI26" s="3">
        <v>1350.4</v>
      </c>
      <c r="AJ26" s="3">
        <f t="shared" si="24"/>
        <v>21.904298459042987</v>
      </c>
      <c r="AK26" s="29">
        <v>2235.9</v>
      </c>
      <c r="AL26" s="3">
        <v>1181.5</v>
      </c>
      <c r="AM26" s="3">
        <f t="shared" si="12"/>
        <v>52.84225591484413</v>
      </c>
      <c r="AN26" s="29"/>
      <c r="AO26" s="3"/>
      <c r="AP26" s="3" t="e">
        <f t="shared" si="13"/>
        <v>#DIV/0!</v>
      </c>
      <c r="AQ26" s="31">
        <v>9086.4</v>
      </c>
      <c r="AR26" s="4">
        <v>2710.9</v>
      </c>
      <c r="AS26" s="3">
        <f t="shared" si="14"/>
        <v>29.834698010213067</v>
      </c>
      <c r="AT26" s="51">
        <v>1087.3</v>
      </c>
      <c r="AU26" s="3">
        <v>513.1</v>
      </c>
      <c r="AV26" s="3">
        <f t="shared" si="15"/>
        <v>47.190287869033384</v>
      </c>
      <c r="AW26" s="49">
        <v>1075.9</v>
      </c>
      <c r="AX26" s="3">
        <v>509.7</v>
      </c>
      <c r="AY26" s="3">
        <f t="shared" si="16"/>
        <v>47.37429129101217</v>
      </c>
      <c r="AZ26" s="31">
        <v>1027</v>
      </c>
      <c r="BA26" s="6">
        <v>107</v>
      </c>
      <c r="BB26" s="14">
        <f t="shared" si="17"/>
        <v>10.41869522882181</v>
      </c>
      <c r="BC26" s="49">
        <v>2831.2</v>
      </c>
      <c r="BD26" s="6">
        <v>439.6</v>
      </c>
      <c r="BE26" s="3">
        <f t="shared" si="18"/>
        <v>15.526985024018087</v>
      </c>
      <c r="BF26" s="49">
        <v>2205</v>
      </c>
      <c r="BG26" s="4">
        <v>1139.9</v>
      </c>
      <c r="BH26" s="3">
        <f t="shared" si="19"/>
        <v>51.69614512471655</v>
      </c>
      <c r="BI26" s="47">
        <f t="shared" si="20"/>
        <v>-245.6999999999989</v>
      </c>
      <c r="BJ26" s="50">
        <f t="shared" si="21"/>
        <v>-183.29999999999973</v>
      </c>
      <c r="BK26" s="3">
        <f t="shared" si="22"/>
        <v>74.60317460317482</v>
      </c>
      <c r="BM26" s="20"/>
    </row>
    <row r="27" spans="1:65" s="18" customFormat="1" ht="16.5" customHeight="1">
      <c r="A27" s="100" t="s">
        <v>13</v>
      </c>
      <c r="B27" s="101"/>
      <c r="C27" s="46">
        <f>SUM(C10:C26)</f>
        <v>135970.10000000003</v>
      </c>
      <c r="D27" s="46">
        <f>SUM(D10:D26)</f>
        <v>48450.7</v>
      </c>
      <c r="E27" s="52">
        <f t="shared" si="2"/>
        <v>35.63334880242052</v>
      </c>
      <c r="F27" s="53">
        <f>SUM(F10:F26)</f>
        <v>50870.299999999996</v>
      </c>
      <c r="G27" s="54">
        <f>SUM(G10:G26)</f>
        <v>25523.300000000003</v>
      </c>
      <c r="H27" s="52">
        <f>G27/F27*100</f>
        <v>50.173283821797796</v>
      </c>
      <c r="I27" s="3">
        <f t="shared" si="4"/>
        <v>14870.900000000001</v>
      </c>
      <c r="J27" s="53">
        <f>SUM(J10:J26)</f>
        <v>25101.2</v>
      </c>
      <c r="K27" s="54">
        <f>SUM(K10:K26)</f>
        <v>11312.500000000002</v>
      </c>
      <c r="L27" s="52">
        <f>K27/J27*100</f>
        <v>45.06756649084506</v>
      </c>
      <c r="M27" s="53">
        <f>SUM(M10:M26)</f>
        <v>334.2</v>
      </c>
      <c r="N27" s="54">
        <f>SUM(N10:N26)</f>
        <v>150.29999999999998</v>
      </c>
      <c r="O27" s="52">
        <f>N27/M27*100</f>
        <v>44.97307001795332</v>
      </c>
      <c r="P27" s="53">
        <f>SUM(P10:P26)</f>
        <v>1801.1</v>
      </c>
      <c r="Q27" s="54">
        <f>SUM(Q10:Q26)</f>
        <v>169.90000000000003</v>
      </c>
      <c r="R27" s="52">
        <f>Q27/P27*100</f>
        <v>9.433124201876634</v>
      </c>
      <c r="S27" s="53">
        <f>SUM(S10:S26)</f>
        <v>9301.2</v>
      </c>
      <c r="T27" s="54">
        <f>SUM(T10:T26)</f>
        <v>3238.2</v>
      </c>
      <c r="U27" s="52">
        <f>T27/S27*100</f>
        <v>34.8148625983744</v>
      </c>
      <c r="V27" s="29">
        <f>SUM(V10:V26)</f>
        <v>2776.4</v>
      </c>
      <c r="W27" s="55">
        <f>SUM(W10:W26)</f>
        <v>1595.4</v>
      </c>
      <c r="X27" s="3">
        <f>W27/V27*100</f>
        <v>57.4629015991932</v>
      </c>
      <c r="Y27" s="29">
        <f>SUM(Y10:Y26)</f>
        <v>0</v>
      </c>
      <c r="Z27" s="55">
        <f>SUM(Z10:Z26)</f>
        <v>135.1</v>
      </c>
      <c r="AA27" s="3" t="e">
        <f>Z27/Y27*100</f>
        <v>#DIV/0!</v>
      </c>
      <c r="AB27" s="29">
        <f>SUM(AB10:AB26)</f>
        <v>240</v>
      </c>
      <c r="AC27" s="55">
        <f>SUM(AC10:AC26)</f>
        <v>54.8</v>
      </c>
      <c r="AD27" s="3">
        <f>AC27/AB27*100</f>
        <v>22.833333333333332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85099.79999999999</v>
      </c>
      <c r="AI27" s="29">
        <f>SUM(AI10:AI26)</f>
        <v>22927.4</v>
      </c>
      <c r="AJ27" s="3">
        <f>AI27/AH27*100</f>
        <v>26.941778946601524</v>
      </c>
      <c r="AK27" s="29">
        <f>SUM(AK10:AK26)</f>
        <v>34227.1</v>
      </c>
      <c r="AL27" s="3">
        <f>SUM(AL10:AL26)</f>
        <v>18209.9</v>
      </c>
      <c r="AM27" s="3">
        <f>AL27/AK27*100</f>
        <v>53.20316357506187</v>
      </c>
      <c r="AN27" s="29">
        <f>SUM(AN10:AN26)</f>
        <v>1694.1999999999998</v>
      </c>
      <c r="AO27" s="3">
        <f>SUM(AO10:AO26)</f>
        <v>847.1</v>
      </c>
      <c r="AP27" s="3">
        <f>AO27/AN27*100</f>
        <v>50.000000000000014</v>
      </c>
      <c r="AQ27" s="29">
        <f>SUM(AQ10:AQ26)</f>
        <v>153765.79999999996</v>
      </c>
      <c r="AR27" s="3">
        <f>SUM(AR10:AR26)</f>
        <v>54431.49999999999</v>
      </c>
      <c r="AS27" s="3">
        <f>AR27/AQ27*100</f>
        <v>35.398963878833925</v>
      </c>
      <c r="AT27" s="29">
        <f>SUM(AT10:AT26)</f>
        <v>21509.2</v>
      </c>
      <c r="AU27" s="3">
        <f>SUM(AU10:AU26)</f>
        <v>10139.800000000001</v>
      </c>
      <c r="AV27" s="3">
        <f>AU27/AT27*100</f>
        <v>47.14168820783665</v>
      </c>
      <c r="AW27" s="29">
        <f>SUM(AW10:AW26)</f>
        <v>18712.500000000004</v>
      </c>
      <c r="AX27" s="3">
        <f>SUM(AX10:AX26)</f>
        <v>8362.6</v>
      </c>
      <c r="AY27" s="3">
        <f>AX27/AW27*100</f>
        <v>44.68991315965263</v>
      </c>
      <c r="AZ27" s="29">
        <f>SUM(AZ10:AZ26)</f>
        <v>18176.6</v>
      </c>
      <c r="BA27" s="14">
        <f>SUM(BA10:BA26)</f>
        <v>3395.4000000000005</v>
      </c>
      <c r="BB27" s="14">
        <f>BA27/AZ27*100</f>
        <v>18.680061177557963</v>
      </c>
      <c r="BC27" s="29">
        <f>SUM(BC10:BC26)</f>
        <v>52243.1</v>
      </c>
      <c r="BD27" s="14">
        <f>SUM(BD10:BD26)</f>
        <v>25620.399999999998</v>
      </c>
      <c r="BE27" s="3">
        <f>BD27/BC27*100</f>
        <v>49.040734565904394</v>
      </c>
      <c r="BF27" s="29">
        <f>SUM(BF10:BF26)</f>
        <v>40622.200000000004</v>
      </c>
      <c r="BG27" s="3">
        <f>SUM(BG10:BG26)</f>
        <v>14143</v>
      </c>
      <c r="BH27" s="3">
        <f>BG27/BF27*100</f>
        <v>34.81593808311711</v>
      </c>
      <c r="BI27" s="31">
        <f>SUM(BI10:BI26)</f>
        <v>-17795.699999999997</v>
      </c>
      <c r="BJ27" s="56">
        <f>SUM(BJ10:BJ26)</f>
        <v>-5980.800000000001</v>
      </c>
      <c r="BK27" s="3">
        <f t="shared" si="22"/>
        <v>33.60811881521942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2014-06-03T05:32:07Z</cp:lastPrinted>
  <dcterms:created xsi:type="dcterms:W3CDTF">2007-01-16T05:35:41Z</dcterms:created>
  <dcterms:modified xsi:type="dcterms:W3CDTF">2014-07-07T12:23:52Z</dcterms:modified>
  <cp:category/>
  <cp:version/>
  <cp:contentType/>
  <cp:contentStatus/>
</cp:coreProperties>
</file>