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<sst xmlns="http://schemas.openxmlformats.org/spreadsheetml/2006/main" count="107" uniqueCount="46">
  <si>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</si>
  <si>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</si>
  <si>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</si>
  <si>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</si>
  <si>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</si>
  <si>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</si>
  <si>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</si>
  <si>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</si>
  <si>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</si>
  <si>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</si>
  <si>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</si>
  <si>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</si>
  <si>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</si>
  <si>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</si>
  <si>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</si>
  <si>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</si>
  <si>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</si>
  <si>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</si>
  <si>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</si>
  <si>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</si>
  <si>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</si>
  <si>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</si>
  <si>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</si>
  <si>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</si>
  <si>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</si>
  <si>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</si>
  <si>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</si>
  <si>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</si>
  <si>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</si>
  <si>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</si>
  <si>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</si>
  <si>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</si>
  <si>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</si>
  <si>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</si>
  <si>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</si>
  <si>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</si>
  <si>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</si>
  <si>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</si>
  <si>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</si>
  <si>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</si>
  <si>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</si>
  <si>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</si>
  <si>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</si>
  <si>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</si>
  <si>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</si>
  <si>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мая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</si>
</sst>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A1" activePane="topRight" state="split"/>
      <selection pane="topLeft" activeCell="B17" sqref="B17"/>
      <selection pane="topRight" activeCell="BG27" sqref="BG27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99" t="s">
        <v>26</v>
      </c>
      <c r="T1" s="99"/>
      <c r="U1" s="99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100" t="s">
        <v>45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101" t="s">
        <v>0</v>
      </c>
      <c r="B4" s="101"/>
      <c r="C4" s="61" t="s">
        <v>23</v>
      </c>
      <c r="D4" s="62"/>
      <c r="E4" s="63"/>
      <c r="F4" s="83" t="s">
        <v>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67" t="s">
        <v>22</v>
      </c>
      <c r="AR4" s="68"/>
      <c r="AS4" s="69"/>
      <c r="AT4" s="79" t="s">
        <v>1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61" t="s">
        <v>21</v>
      </c>
      <c r="BJ4" s="62"/>
      <c r="BK4" s="63"/>
    </row>
    <row r="5" spans="1:63" ht="13.5" customHeight="1">
      <c r="A5" s="101"/>
      <c r="B5" s="101"/>
      <c r="C5" s="76"/>
      <c r="D5" s="77"/>
      <c r="E5" s="78"/>
      <c r="F5" s="79" t="s">
        <v>2</v>
      </c>
      <c r="G5" s="79"/>
      <c r="H5" s="79"/>
      <c r="I5" s="28"/>
      <c r="J5" s="80" t="s">
        <v>3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79" t="s">
        <v>4</v>
      </c>
      <c r="AI5" s="79"/>
      <c r="AJ5" s="79"/>
      <c r="AK5" s="83" t="s">
        <v>3</v>
      </c>
      <c r="AL5" s="84"/>
      <c r="AM5" s="84"/>
      <c r="AN5" s="84"/>
      <c r="AO5" s="84"/>
      <c r="AP5" s="84"/>
      <c r="AQ5" s="70"/>
      <c r="AR5" s="71"/>
      <c r="AS5" s="72"/>
      <c r="AT5" s="83" t="s">
        <v>3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76"/>
      <c r="BJ5" s="77"/>
      <c r="BK5" s="78"/>
    </row>
    <row r="6" spans="1:63" ht="59.25" customHeight="1">
      <c r="A6" s="101"/>
      <c r="B6" s="101"/>
      <c r="C6" s="76"/>
      <c r="D6" s="77"/>
      <c r="E6" s="78"/>
      <c r="F6" s="79"/>
      <c r="G6" s="79"/>
      <c r="H6" s="79"/>
      <c r="I6" s="26"/>
      <c r="J6" s="61" t="s">
        <v>5</v>
      </c>
      <c r="K6" s="62"/>
      <c r="L6" s="63"/>
      <c r="M6" s="61" t="s">
        <v>6</v>
      </c>
      <c r="N6" s="62"/>
      <c r="O6" s="63"/>
      <c r="P6" s="61" t="s">
        <v>16</v>
      </c>
      <c r="Q6" s="62"/>
      <c r="R6" s="63"/>
      <c r="S6" s="61" t="s">
        <v>44</v>
      </c>
      <c r="T6" s="62"/>
      <c r="U6" s="63"/>
      <c r="V6" s="61" t="s">
        <v>7</v>
      </c>
      <c r="W6" s="62"/>
      <c r="X6" s="63"/>
      <c r="Y6" s="61" t="s">
        <v>19</v>
      </c>
      <c r="Z6" s="62"/>
      <c r="AA6" s="63"/>
      <c r="AB6" s="61" t="s">
        <v>8</v>
      </c>
      <c r="AC6" s="62"/>
      <c r="AD6" s="63"/>
      <c r="AE6" s="61" t="s">
        <v>9</v>
      </c>
      <c r="AF6" s="62"/>
      <c r="AG6" s="63"/>
      <c r="AH6" s="79"/>
      <c r="AI6" s="79"/>
      <c r="AJ6" s="79"/>
      <c r="AK6" s="61" t="s">
        <v>17</v>
      </c>
      <c r="AL6" s="62"/>
      <c r="AM6" s="63"/>
      <c r="AN6" s="61" t="s">
        <v>18</v>
      </c>
      <c r="AO6" s="62"/>
      <c r="AP6" s="63"/>
      <c r="AQ6" s="70"/>
      <c r="AR6" s="71"/>
      <c r="AS6" s="72"/>
      <c r="AT6" s="93" t="s">
        <v>20</v>
      </c>
      <c r="AU6" s="94"/>
      <c r="AV6" s="95"/>
      <c r="AW6" s="92" t="s">
        <v>1</v>
      </c>
      <c r="AX6" s="92"/>
      <c r="AY6" s="92"/>
      <c r="AZ6" s="85" t="s">
        <v>24</v>
      </c>
      <c r="BA6" s="86"/>
      <c r="BB6" s="87"/>
      <c r="BC6" s="85" t="s">
        <v>14</v>
      </c>
      <c r="BD6" s="86"/>
      <c r="BE6" s="87"/>
      <c r="BF6" s="61" t="s">
        <v>25</v>
      </c>
      <c r="BG6" s="62"/>
      <c r="BH6" s="63"/>
      <c r="BI6" s="76"/>
      <c r="BJ6" s="77"/>
      <c r="BK6" s="78"/>
    </row>
    <row r="7" spans="1:63" ht="77.25" customHeight="1">
      <c r="A7" s="101"/>
      <c r="B7" s="101"/>
      <c r="C7" s="64"/>
      <c r="D7" s="65"/>
      <c r="E7" s="66"/>
      <c r="F7" s="79"/>
      <c r="G7" s="79"/>
      <c r="H7" s="79"/>
      <c r="I7" s="27"/>
      <c r="J7" s="64"/>
      <c r="K7" s="65"/>
      <c r="L7" s="66"/>
      <c r="M7" s="64"/>
      <c r="N7" s="65"/>
      <c r="O7" s="66"/>
      <c r="P7" s="64"/>
      <c r="Q7" s="65"/>
      <c r="R7" s="66"/>
      <c r="S7" s="64"/>
      <c r="T7" s="65"/>
      <c r="U7" s="66"/>
      <c r="V7" s="64"/>
      <c r="W7" s="65"/>
      <c r="X7" s="66"/>
      <c r="Y7" s="64"/>
      <c r="Z7" s="65"/>
      <c r="AA7" s="66"/>
      <c r="AB7" s="64"/>
      <c r="AC7" s="65"/>
      <c r="AD7" s="66"/>
      <c r="AE7" s="64"/>
      <c r="AF7" s="65"/>
      <c r="AG7" s="66"/>
      <c r="AH7" s="79"/>
      <c r="AI7" s="79"/>
      <c r="AJ7" s="79"/>
      <c r="AK7" s="64"/>
      <c r="AL7" s="65"/>
      <c r="AM7" s="66"/>
      <c r="AN7" s="64"/>
      <c r="AO7" s="65"/>
      <c r="AP7" s="66"/>
      <c r="AQ7" s="73"/>
      <c r="AR7" s="74"/>
      <c r="AS7" s="75"/>
      <c r="AT7" s="96"/>
      <c r="AU7" s="97"/>
      <c r="AV7" s="98"/>
      <c r="AW7" s="91" t="s">
        <v>15</v>
      </c>
      <c r="AX7" s="91"/>
      <c r="AY7" s="91"/>
      <c r="AZ7" s="88"/>
      <c r="BA7" s="89"/>
      <c r="BB7" s="90"/>
      <c r="BC7" s="88"/>
      <c r="BD7" s="89"/>
      <c r="BE7" s="90"/>
      <c r="BF7" s="64"/>
      <c r="BG7" s="65"/>
      <c r="BH7" s="66"/>
      <c r="BI7" s="64"/>
      <c r="BJ7" s="65"/>
      <c r="BK7" s="66"/>
    </row>
    <row r="8" spans="1:63" ht="24.75" customHeight="1">
      <c r="A8" s="101"/>
      <c r="B8" s="101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57">
        <v>1</v>
      </c>
      <c r="B9" s="58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5116.1</v>
      </c>
      <c r="D10" s="46">
        <f>G10+AI10</f>
        <v>1390</v>
      </c>
      <c r="E10" s="3">
        <f>D10/C10*100</f>
        <v>27.16913273782764</v>
      </c>
      <c r="F10" s="29">
        <v>957.8</v>
      </c>
      <c r="G10" s="3">
        <v>190.4</v>
      </c>
      <c r="H10" s="3">
        <f>G10/F10*100</f>
        <v>19.87888912090207</v>
      </c>
      <c r="I10" s="3">
        <f>K10+N10+Q10+T10</f>
        <v>82</v>
      </c>
      <c r="J10" s="29">
        <v>158</v>
      </c>
      <c r="K10" s="3">
        <v>53.7</v>
      </c>
      <c r="L10" s="3">
        <f>K10/J10*100</f>
        <v>33.9873417721519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3.4</v>
      </c>
      <c r="R10" s="3">
        <f>Q10/P10*100</f>
        <v>6.159420289855072</v>
      </c>
      <c r="S10" s="29">
        <v>332.1</v>
      </c>
      <c r="T10" s="3">
        <v>24.9</v>
      </c>
      <c r="U10" s="3">
        <f>T10/S10*100</f>
        <v>7.497741644083107</v>
      </c>
      <c r="V10" s="29">
        <v>84.6</v>
      </c>
      <c r="W10" s="14">
        <v>13.1</v>
      </c>
      <c r="X10" s="3">
        <f>W10/V10*100</f>
        <v>15.484633569739954</v>
      </c>
      <c r="Y10" s="29"/>
      <c r="Z10" s="14"/>
      <c r="AA10" s="3" t="e">
        <f>Z10/Y10*100</f>
        <v>#DIV/0!</v>
      </c>
      <c r="AB10" s="29">
        <v>8.3</v>
      </c>
      <c r="AC10" s="3">
        <v>5</v>
      </c>
      <c r="AD10" s="3">
        <f>AC10/AB10*100</f>
        <v>60.24096385542168</v>
      </c>
      <c r="AE10" s="29"/>
      <c r="AF10" s="3"/>
      <c r="AG10" s="3" t="e">
        <f>AF10/AE10*100</f>
        <v>#DIV/0!</v>
      </c>
      <c r="AH10" s="29">
        <v>4158.3</v>
      </c>
      <c r="AI10" s="3">
        <v>1199.6</v>
      </c>
      <c r="AJ10" s="3">
        <f>AI10/AH10*100</f>
        <v>28.848327441502537</v>
      </c>
      <c r="AK10" s="29">
        <v>2533.3</v>
      </c>
      <c r="AL10" s="3">
        <v>1098.1</v>
      </c>
      <c r="AM10" s="3">
        <f>AL10/AK10*100</f>
        <v>43.34662298188133</v>
      </c>
      <c r="AN10" s="29"/>
      <c r="AO10" s="3"/>
      <c r="AP10" s="3" t="e">
        <f>AO10/AN10*100</f>
        <v>#DIV/0!</v>
      </c>
      <c r="AQ10" s="47">
        <v>5163.4</v>
      </c>
      <c r="AR10" s="4">
        <v>1189.4</v>
      </c>
      <c r="AS10" s="3">
        <f>AR10/AQ10*100</f>
        <v>23.03520935817485</v>
      </c>
      <c r="AT10" s="48">
        <v>935.3</v>
      </c>
      <c r="AU10" s="3">
        <v>340.3</v>
      </c>
      <c r="AV10" s="3">
        <f>AU10/AT10*100</f>
        <v>36.38404789906982</v>
      </c>
      <c r="AW10" s="49">
        <v>928.6</v>
      </c>
      <c r="AX10" s="3">
        <v>338.6</v>
      </c>
      <c r="AY10" s="3">
        <f>AX10/AW10*100</f>
        <v>36.463493430971354</v>
      </c>
      <c r="AZ10" s="32">
        <v>612.3</v>
      </c>
      <c r="BA10" s="6">
        <v>75.6</v>
      </c>
      <c r="BB10" s="14">
        <f>BA10/AZ10*100</f>
        <v>12.346888780009799</v>
      </c>
      <c r="BC10" s="49">
        <v>630.6</v>
      </c>
      <c r="BD10" s="6">
        <v>310.4</v>
      </c>
      <c r="BE10" s="3">
        <f>BD10/BC10*100</f>
        <v>49.22296225816682</v>
      </c>
      <c r="BF10" s="49">
        <v>1599.1</v>
      </c>
      <c r="BG10" s="4">
        <v>455</v>
      </c>
      <c r="BH10" s="3">
        <f>BG10/BF10*100</f>
        <v>28.453505096616848</v>
      </c>
      <c r="BI10" s="47">
        <f>C10-AQ10</f>
        <v>-47.29999999999927</v>
      </c>
      <c r="BJ10" s="50">
        <f>D10-AR10</f>
        <v>200.5999999999999</v>
      </c>
      <c r="BK10" s="3">
        <f>BJ10/BI10*100</f>
        <v>-424.10147991543977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4611.5</v>
      </c>
      <c r="D11" s="46">
        <f aca="true" t="shared" si="1" ref="D11:D26">G11+AI11</f>
        <v>1453.9</v>
      </c>
      <c r="E11" s="3">
        <f aca="true" t="shared" si="2" ref="E11:E27">D11/C11*100</f>
        <v>31.527702482923132</v>
      </c>
      <c r="F11" s="29">
        <v>1306.8</v>
      </c>
      <c r="G11" s="3">
        <v>382.9</v>
      </c>
      <c r="H11" s="3">
        <f aca="true" t="shared" si="3" ref="H11:H26">G11/F11*100</f>
        <v>29.300581573308843</v>
      </c>
      <c r="I11" s="3">
        <f aca="true" t="shared" si="4" ref="I11:I27">K11+N11+Q11+T11</f>
        <v>95.5</v>
      </c>
      <c r="J11" s="29">
        <v>157.7</v>
      </c>
      <c r="K11" s="3">
        <v>50.9</v>
      </c>
      <c r="L11" s="3">
        <f>K11/J11*100</f>
        <v>32.27647431832594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25.2</v>
      </c>
      <c r="R11" s="3">
        <f aca="true" t="shared" si="6" ref="R11:R26">Q11/P11*100</f>
        <v>19.33998465080583</v>
      </c>
      <c r="S11" s="29">
        <v>212.4</v>
      </c>
      <c r="T11" s="3">
        <v>19.4</v>
      </c>
      <c r="U11" s="3">
        <f aca="true" t="shared" si="7" ref="U11:U26">T11/S11*100</f>
        <v>9.133709981167607</v>
      </c>
      <c r="V11" s="29">
        <v>17.5</v>
      </c>
      <c r="W11" s="14">
        <v>8.3</v>
      </c>
      <c r="X11" s="3">
        <f aca="true" t="shared" si="8" ref="X11:X26">W11/V11*100</f>
        <v>47.42857142857143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>
        <v>0</v>
      </c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3304.7</v>
      </c>
      <c r="AI11" s="3">
        <v>1071</v>
      </c>
      <c r="AJ11" s="3">
        <f>AI11/AH11*100</f>
        <v>32.40838805337852</v>
      </c>
      <c r="AK11" s="29">
        <v>2237.4</v>
      </c>
      <c r="AL11" s="3">
        <v>970.7</v>
      </c>
      <c r="AM11" s="3">
        <f aca="true" t="shared" si="12" ref="AM11:AM26">AL11/AK11*100</f>
        <v>43.385179225887185</v>
      </c>
      <c r="AN11" s="29"/>
      <c r="AO11" s="3"/>
      <c r="AP11" s="3" t="e">
        <f aca="true" t="shared" si="13" ref="AP11:AP26">AO11/AN11*100</f>
        <v>#DIV/0!</v>
      </c>
      <c r="AQ11" s="47">
        <v>4611.5</v>
      </c>
      <c r="AR11" s="4">
        <v>739.3</v>
      </c>
      <c r="AS11" s="3">
        <f aca="true" t="shared" si="14" ref="AS11:AS26">AR11/AQ11*100</f>
        <v>16.031659980483575</v>
      </c>
      <c r="AT11" s="51">
        <v>905.3</v>
      </c>
      <c r="AU11" s="3">
        <v>278.5</v>
      </c>
      <c r="AV11" s="3">
        <f aca="true" t="shared" si="15" ref="AV11:AV26">AU11/AT11*100</f>
        <v>30.76328288964984</v>
      </c>
      <c r="AW11" s="49">
        <v>901.3</v>
      </c>
      <c r="AX11" s="3">
        <v>278.5</v>
      </c>
      <c r="AY11" s="3">
        <f aca="true" t="shared" si="16" ref="AY11:AY26">AX11/AW11*100</f>
        <v>30.899811383557086</v>
      </c>
      <c r="AZ11" s="31">
        <v>629.3</v>
      </c>
      <c r="BA11" s="6">
        <v>78.3</v>
      </c>
      <c r="BB11" s="14">
        <f aca="true" t="shared" si="17" ref="BB11:BB26">BA11/AZ11*100</f>
        <v>12.442396313364055</v>
      </c>
      <c r="BC11" s="49">
        <v>766.4</v>
      </c>
      <c r="BD11" s="6">
        <v>139.1</v>
      </c>
      <c r="BE11" s="3">
        <f aca="true" t="shared" si="18" ref="BE11:BE26">BD11/BC11*100</f>
        <v>18.149791231732777</v>
      </c>
      <c r="BF11" s="49">
        <v>1658</v>
      </c>
      <c r="BG11" s="4">
        <v>230.5</v>
      </c>
      <c r="BH11" s="3">
        <f aca="true" t="shared" si="19" ref="BH11:BH26">BG11/BF11*100</f>
        <v>13.90229191797346</v>
      </c>
      <c r="BI11" s="47">
        <f aca="true" t="shared" si="20" ref="BI11:BI26">C11-AQ11</f>
        <v>0</v>
      </c>
      <c r="BJ11" s="50">
        <f aca="true" t="shared" si="21" ref="BJ11:BJ26">D11-AR11</f>
        <v>714.6000000000001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7044.1</v>
      </c>
      <c r="D12" s="46">
        <f t="shared" si="1"/>
        <v>1551.1999999999998</v>
      </c>
      <c r="E12" s="3">
        <f t="shared" si="2"/>
        <v>22.02126602404849</v>
      </c>
      <c r="F12" s="29">
        <v>1597.9</v>
      </c>
      <c r="G12" s="3">
        <v>451.1</v>
      </c>
      <c r="H12" s="3">
        <f t="shared" si="3"/>
        <v>28.230802928844106</v>
      </c>
      <c r="I12" s="3">
        <f t="shared" si="4"/>
        <v>169.2</v>
      </c>
      <c r="J12" s="29">
        <v>403.9</v>
      </c>
      <c r="K12" s="3">
        <v>120</v>
      </c>
      <c r="L12" s="3">
        <f aca="true" t="shared" si="23" ref="L12:L26">K12/J12*100</f>
        <v>29.710324337707355</v>
      </c>
      <c r="M12" s="29">
        <v>13.8</v>
      </c>
      <c r="N12" s="3">
        <v>0</v>
      </c>
      <c r="O12" s="3">
        <f t="shared" si="5"/>
        <v>0</v>
      </c>
      <c r="P12" s="29">
        <v>135.5</v>
      </c>
      <c r="Q12" s="3">
        <v>11.9</v>
      </c>
      <c r="R12" s="3">
        <f t="shared" si="6"/>
        <v>8.78228782287823</v>
      </c>
      <c r="S12" s="30">
        <v>446.2</v>
      </c>
      <c r="T12" s="3">
        <v>37.3</v>
      </c>
      <c r="U12" s="3">
        <f t="shared" si="7"/>
        <v>8.35948005378754</v>
      </c>
      <c r="V12" s="29">
        <v>54.2</v>
      </c>
      <c r="W12" s="14">
        <v>28.5</v>
      </c>
      <c r="X12" s="3">
        <f t="shared" si="8"/>
        <v>52.5830258302583</v>
      </c>
      <c r="Y12" s="29"/>
      <c r="Z12" s="14"/>
      <c r="AA12" s="3" t="e">
        <f t="shared" si="9"/>
        <v>#DIV/0!</v>
      </c>
      <c r="AB12" s="29">
        <v>33.8</v>
      </c>
      <c r="AC12" s="3">
        <v>0</v>
      </c>
      <c r="AD12" s="3">
        <f t="shared" si="10"/>
        <v>0</v>
      </c>
      <c r="AE12" s="29"/>
      <c r="AF12" s="3"/>
      <c r="AG12" s="3" t="e">
        <f t="shared" si="11"/>
        <v>#DIV/0!</v>
      </c>
      <c r="AH12" s="29">
        <v>5446.2</v>
      </c>
      <c r="AI12" s="3">
        <v>1100.1</v>
      </c>
      <c r="AJ12" s="3">
        <f>AI12/AH12*100</f>
        <v>20.199405089787373</v>
      </c>
      <c r="AK12" s="29">
        <v>2245.4</v>
      </c>
      <c r="AL12" s="3">
        <v>985.9</v>
      </c>
      <c r="AM12" s="3">
        <f t="shared" si="12"/>
        <v>43.907544312817315</v>
      </c>
      <c r="AN12" s="29"/>
      <c r="AO12" s="3"/>
      <c r="AP12" s="3" t="e">
        <f t="shared" si="13"/>
        <v>#DIV/0!</v>
      </c>
      <c r="AQ12" s="31">
        <v>7044.1</v>
      </c>
      <c r="AR12" s="4">
        <v>986.4</v>
      </c>
      <c r="AS12" s="3">
        <f t="shared" si="14"/>
        <v>14.00320835876833</v>
      </c>
      <c r="AT12" s="51">
        <v>907.3</v>
      </c>
      <c r="AU12" s="3">
        <v>290.1</v>
      </c>
      <c r="AV12" s="3">
        <f t="shared" si="15"/>
        <v>31.973988757852972</v>
      </c>
      <c r="AW12" s="49">
        <v>901.3</v>
      </c>
      <c r="AX12" s="3">
        <v>290.1</v>
      </c>
      <c r="AY12" s="3">
        <f t="shared" si="16"/>
        <v>32.186841229335414</v>
      </c>
      <c r="AZ12" s="31">
        <v>460.6</v>
      </c>
      <c r="BA12" s="6">
        <v>56.7</v>
      </c>
      <c r="BB12" s="14">
        <f t="shared" si="17"/>
        <v>12.310030395136778</v>
      </c>
      <c r="BC12" s="49">
        <v>1152.4</v>
      </c>
      <c r="BD12" s="6">
        <v>143.2</v>
      </c>
      <c r="BE12" s="3">
        <f t="shared" si="18"/>
        <v>12.426240888580352</v>
      </c>
      <c r="BF12" s="49">
        <v>3468.1</v>
      </c>
      <c r="BG12" s="4">
        <v>473.2</v>
      </c>
      <c r="BH12" s="3">
        <f t="shared" si="19"/>
        <v>13.644358582509156</v>
      </c>
      <c r="BI12" s="47">
        <f t="shared" si="20"/>
        <v>0</v>
      </c>
      <c r="BJ12" s="50">
        <f t="shared" si="21"/>
        <v>564.7999999999998</v>
      </c>
      <c r="BK12" s="3" t="e">
        <f t="shared" si="22"/>
        <v>#DIV/0!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3550.5</v>
      </c>
      <c r="D13" s="46">
        <f t="shared" si="1"/>
        <v>1278.1</v>
      </c>
      <c r="E13" s="3">
        <f t="shared" si="2"/>
        <v>35.99774679622588</v>
      </c>
      <c r="F13" s="29">
        <v>1615.5</v>
      </c>
      <c r="G13" s="3">
        <v>501</v>
      </c>
      <c r="H13" s="3">
        <f t="shared" si="3"/>
        <v>31.012070566388118</v>
      </c>
      <c r="I13" s="3">
        <f t="shared" si="4"/>
        <v>155.4</v>
      </c>
      <c r="J13" s="29">
        <v>228.7</v>
      </c>
      <c r="K13" s="3">
        <v>62.5</v>
      </c>
      <c r="L13" s="3">
        <f t="shared" si="23"/>
        <v>27.328377787494535</v>
      </c>
      <c r="M13" s="29">
        <v>138.2</v>
      </c>
      <c r="N13" s="3">
        <v>64.6</v>
      </c>
      <c r="O13" s="3">
        <f t="shared" si="5"/>
        <v>46.7438494934877</v>
      </c>
      <c r="P13" s="29">
        <v>42.6</v>
      </c>
      <c r="Q13" s="3">
        <v>3.8</v>
      </c>
      <c r="R13" s="3">
        <f t="shared" si="6"/>
        <v>8.92018779342723</v>
      </c>
      <c r="S13" s="29">
        <v>240.6</v>
      </c>
      <c r="T13" s="3">
        <v>24.5</v>
      </c>
      <c r="U13" s="3">
        <f t="shared" si="7"/>
        <v>10.182876142975894</v>
      </c>
      <c r="V13" s="29">
        <v>31.2</v>
      </c>
      <c r="W13" s="14">
        <v>15.7</v>
      </c>
      <c r="X13" s="3">
        <f t="shared" si="8"/>
        <v>50.32051282051282</v>
      </c>
      <c r="Y13" s="29"/>
      <c r="Z13" s="14"/>
      <c r="AA13" s="3" t="e">
        <f t="shared" si="9"/>
        <v>#DIV/0!</v>
      </c>
      <c r="AB13" s="29">
        <v>62.4</v>
      </c>
      <c r="AC13" s="3">
        <v>0</v>
      </c>
      <c r="AD13" s="3">
        <f t="shared" si="10"/>
        <v>0</v>
      </c>
      <c r="AE13" s="29"/>
      <c r="AF13" s="3"/>
      <c r="AG13" s="3" t="e">
        <f t="shared" si="11"/>
        <v>#DIV/0!</v>
      </c>
      <c r="AH13" s="29">
        <v>1935</v>
      </c>
      <c r="AI13" s="3">
        <v>777.1</v>
      </c>
      <c r="AJ13" s="3">
        <f>AI13/AH13*100</f>
        <v>40.16020671834625</v>
      </c>
      <c r="AK13" s="29">
        <v>1586.2</v>
      </c>
      <c r="AL13" s="3">
        <v>696.2</v>
      </c>
      <c r="AM13" s="3">
        <f t="shared" si="12"/>
        <v>43.891060395914764</v>
      </c>
      <c r="AN13" s="29">
        <v>6</v>
      </c>
      <c r="AO13" s="3"/>
      <c r="AP13" s="3">
        <f t="shared" si="13"/>
        <v>0</v>
      </c>
      <c r="AQ13" s="31">
        <v>3663</v>
      </c>
      <c r="AR13" s="4">
        <v>1091.8</v>
      </c>
      <c r="AS13" s="3">
        <f t="shared" si="14"/>
        <v>29.8061698061698</v>
      </c>
      <c r="AT13" s="51">
        <v>909</v>
      </c>
      <c r="AU13" s="3">
        <v>312</v>
      </c>
      <c r="AV13" s="3">
        <f t="shared" si="15"/>
        <v>34.32343234323432</v>
      </c>
      <c r="AW13" s="49">
        <v>902.2</v>
      </c>
      <c r="AX13" s="3">
        <v>309.1</v>
      </c>
      <c r="AY13" s="3">
        <f t="shared" si="16"/>
        <v>34.260696076258036</v>
      </c>
      <c r="AZ13" s="31">
        <v>658.3</v>
      </c>
      <c r="BA13" s="6">
        <v>81</v>
      </c>
      <c r="BB13" s="14">
        <f t="shared" si="17"/>
        <v>12.304420476986177</v>
      </c>
      <c r="BC13" s="49">
        <v>824.9</v>
      </c>
      <c r="BD13" s="6">
        <v>285.6</v>
      </c>
      <c r="BE13" s="3">
        <f t="shared" si="18"/>
        <v>34.622378470117596</v>
      </c>
      <c r="BF13" s="49">
        <v>1200</v>
      </c>
      <c r="BG13" s="4">
        <v>400</v>
      </c>
      <c r="BH13" s="3">
        <f t="shared" si="19"/>
        <v>33.33333333333333</v>
      </c>
      <c r="BI13" s="47">
        <f t="shared" si="20"/>
        <v>-112.5</v>
      </c>
      <c r="BJ13" s="50">
        <f t="shared" si="21"/>
        <v>186.29999999999995</v>
      </c>
      <c r="BK13" s="3">
        <f t="shared" si="22"/>
        <v>-165.59999999999997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5420.5</v>
      </c>
      <c r="D14" s="46">
        <f t="shared" si="1"/>
        <v>1306.8</v>
      </c>
      <c r="E14" s="3">
        <f t="shared" si="2"/>
        <v>24.108477077760355</v>
      </c>
      <c r="F14" s="29">
        <v>3403.3</v>
      </c>
      <c r="G14" s="3">
        <v>971.3</v>
      </c>
      <c r="H14" s="3">
        <f t="shared" si="3"/>
        <v>28.53994652249287</v>
      </c>
      <c r="I14" s="3">
        <f t="shared" si="4"/>
        <v>763.8999999999999</v>
      </c>
      <c r="J14" s="29">
        <v>1829.4</v>
      </c>
      <c r="K14" s="3">
        <v>567.3</v>
      </c>
      <c r="L14" s="3">
        <f t="shared" si="23"/>
        <v>31.0101672679567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-1.7</v>
      </c>
      <c r="R14" s="3">
        <f t="shared" si="6"/>
        <v>-3.0035335689045937</v>
      </c>
      <c r="S14" s="29">
        <v>659.8</v>
      </c>
      <c r="T14" s="3">
        <v>198.3</v>
      </c>
      <c r="U14" s="3">
        <f t="shared" si="7"/>
        <v>30.05456198848136</v>
      </c>
      <c r="V14" s="29">
        <v>115.9</v>
      </c>
      <c r="W14" s="14">
        <v>54.9</v>
      </c>
      <c r="X14" s="3">
        <f t="shared" si="8"/>
        <v>47.368421052631575</v>
      </c>
      <c r="Y14" s="29"/>
      <c r="Z14" s="14"/>
      <c r="AA14" s="3" t="e">
        <f t="shared" si="9"/>
        <v>#DIV/0!</v>
      </c>
      <c r="AB14" s="29">
        <v>0.6</v>
      </c>
      <c r="AC14" s="3">
        <v>0</v>
      </c>
      <c r="AD14" s="3">
        <f t="shared" si="10"/>
        <v>0</v>
      </c>
      <c r="AE14" s="29"/>
      <c r="AF14" s="3"/>
      <c r="AG14" s="3" t="e">
        <f t="shared" si="11"/>
        <v>#DIV/0!</v>
      </c>
      <c r="AH14" s="29">
        <v>2017.2</v>
      </c>
      <c r="AI14" s="3">
        <v>335.5</v>
      </c>
      <c r="AJ14" s="3">
        <f aca="true" t="shared" si="24" ref="AJ14:AJ26">AI14/AH14*100</f>
        <v>16.631965100138807</v>
      </c>
      <c r="AK14" s="29">
        <v>502.8</v>
      </c>
      <c r="AL14" s="3">
        <v>273.1</v>
      </c>
      <c r="AM14" s="3">
        <f t="shared" si="12"/>
        <v>54.315831344470965</v>
      </c>
      <c r="AN14" s="29"/>
      <c r="AO14" s="3"/>
      <c r="AP14" s="3" t="e">
        <f t="shared" si="13"/>
        <v>#DIV/0!</v>
      </c>
      <c r="AQ14" s="31">
        <v>5499</v>
      </c>
      <c r="AR14" s="4">
        <v>972.5</v>
      </c>
      <c r="AS14" s="3">
        <f t="shared" si="14"/>
        <v>17.68503364248045</v>
      </c>
      <c r="AT14" s="51">
        <v>901.8</v>
      </c>
      <c r="AU14" s="3">
        <v>253</v>
      </c>
      <c r="AV14" s="3">
        <f t="shared" si="15"/>
        <v>28.055001108893325</v>
      </c>
      <c r="AW14" s="49">
        <v>896.8</v>
      </c>
      <c r="AX14" s="3">
        <v>253</v>
      </c>
      <c r="AY14" s="3">
        <f t="shared" si="16"/>
        <v>28.211418376449597</v>
      </c>
      <c r="AZ14" s="31">
        <v>792.4</v>
      </c>
      <c r="BA14" s="6">
        <v>90</v>
      </c>
      <c r="BB14" s="14">
        <f t="shared" si="17"/>
        <v>11.357900050479557</v>
      </c>
      <c r="BC14" s="49">
        <v>1041.6</v>
      </c>
      <c r="BD14" s="6">
        <v>207</v>
      </c>
      <c r="BE14" s="3">
        <f t="shared" si="18"/>
        <v>19.87327188940092</v>
      </c>
      <c r="BF14" s="49">
        <v>1585</v>
      </c>
      <c r="BG14" s="4">
        <v>398</v>
      </c>
      <c r="BH14" s="3">
        <f t="shared" si="19"/>
        <v>25.110410094637224</v>
      </c>
      <c r="BI14" s="47">
        <f t="shared" si="20"/>
        <v>-78.5</v>
      </c>
      <c r="BJ14" s="50">
        <f t="shared" si="21"/>
        <v>334.29999999999995</v>
      </c>
      <c r="BK14" s="3">
        <f t="shared" si="22"/>
        <v>-425.85987261146494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4569.6</v>
      </c>
      <c r="D15" s="46">
        <f t="shared" si="1"/>
        <v>1202</v>
      </c>
      <c r="E15" s="3">
        <f t="shared" si="2"/>
        <v>26.30427170868347</v>
      </c>
      <c r="F15" s="29">
        <v>1665.7</v>
      </c>
      <c r="G15" s="3">
        <v>253.8</v>
      </c>
      <c r="H15" s="3">
        <f t="shared" si="3"/>
        <v>15.23683736567209</v>
      </c>
      <c r="I15" s="3">
        <f t="shared" si="4"/>
        <v>80</v>
      </c>
      <c r="J15" s="29">
        <v>464.9</v>
      </c>
      <c r="K15" s="3">
        <v>48.5</v>
      </c>
      <c r="L15" s="3">
        <f t="shared" si="23"/>
        <v>10.432351043235105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4.4</v>
      </c>
      <c r="R15" s="3">
        <f t="shared" si="6"/>
        <v>6.451612903225806</v>
      </c>
      <c r="S15" s="29">
        <v>355.2</v>
      </c>
      <c r="T15" s="3">
        <v>27.1</v>
      </c>
      <c r="U15" s="3">
        <f t="shared" si="7"/>
        <v>7.629504504504506</v>
      </c>
      <c r="V15" s="29">
        <v>11.9</v>
      </c>
      <c r="W15" s="14">
        <v>1</v>
      </c>
      <c r="X15" s="3">
        <f t="shared" si="8"/>
        <v>8.403361344537814</v>
      </c>
      <c r="Y15" s="29"/>
      <c r="Z15" s="14"/>
      <c r="AA15" s="3" t="e">
        <f t="shared" si="9"/>
        <v>#DIV/0!</v>
      </c>
      <c r="AB15" s="29">
        <v>0.8</v>
      </c>
      <c r="AC15" s="3">
        <v>0</v>
      </c>
      <c r="AD15" s="3">
        <f t="shared" si="10"/>
        <v>0</v>
      </c>
      <c r="AE15" s="29"/>
      <c r="AF15" s="3"/>
      <c r="AG15" s="3" t="e">
        <f t="shared" si="11"/>
        <v>#DIV/0!</v>
      </c>
      <c r="AH15" s="29">
        <v>2903.9</v>
      </c>
      <c r="AI15" s="3">
        <v>948.2</v>
      </c>
      <c r="AJ15" s="3">
        <f t="shared" si="24"/>
        <v>32.65263955370364</v>
      </c>
      <c r="AK15" s="29">
        <v>2050.9</v>
      </c>
      <c r="AL15" s="3">
        <v>898.2</v>
      </c>
      <c r="AM15" s="3">
        <f t="shared" si="12"/>
        <v>43.7954068945341</v>
      </c>
      <c r="AN15" s="29"/>
      <c r="AO15" s="3"/>
      <c r="AP15" s="3" t="e">
        <f t="shared" si="13"/>
        <v>#DIV/0!</v>
      </c>
      <c r="AQ15" s="31">
        <v>4569.6</v>
      </c>
      <c r="AR15" s="4">
        <v>902</v>
      </c>
      <c r="AS15" s="3">
        <f t="shared" si="14"/>
        <v>19.739145658263304</v>
      </c>
      <c r="AT15" s="51">
        <v>906.3</v>
      </c>
      <c r="AU15" s="3">
        <v>258.8</v>
      </c>
      <c r="AV15" s="3">
        <f t="shared" si="15"/>
        <v>28.55566589429549</v>
      </c>
      <c r="AW15" s="49">
        <v>899.9</v>
      </c>
      <c r="AX15" s="3">
        <v>257.4</v>
      </c>
      <c r="AY15" s="3">
        <f t="shared" si="16"/>
        <v>28.603178130903434</v>
      </c>
      <c r="AZ15" s="31">
        <v>736.8</v>
      </c>
      <c r="BA15" s="6">
        <v>0</v>
      </c>
      <c r="BB15" s="14">
        <f t="shared" si="17"/>
        <v>0</v>
      </c>
      <c r="BC15" s="49">
        <v>879.4</v>
      </c>
      <c r="BD15" s="6">
        <v>132.1</v>
      </c>
      <c r="BE15" s="3">
        <f t="shared" si="18"/>
        <v>15.021605640209234</v>
      </c>
      <c r="BF15" s="49">
        <v>1750</v>
      </c>
      <c r="BG15" s="4">
        <v>498.9</v>
      </c>
      <c r="BH15" s="3">
        <f t="shared" si="19"/>
        <v>28.50857142857143</v>
      </c>
      <c r="BI15" s="47">
        <f t="shared" si="20"/>
        <v>0</v>
      </c>
      <c r="BJ15" s="50">
        <f t="shared" si="21"/>
        <v>300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2556.7999999999997</v>
      </c>
      <c r="D16" s="46">
        <f t="shared" si="1"/>
        <v>736.3000000000001</v>
      </c>
      <c r="E16" s="3">
        <f t="shared" si="2"/>
        <v>28.797715894868592</v>
      </c>
      <c r="F16" s="29">
        <v>508.7</v>
      </c>
      <c r="G16" s="3">
        <v>105.6</v>
      </c>
      <c r="H16" s="3">
        <f t="shared" si="3"/>
        <v>20.758796933359545</v>
      </c>
      <c r="I16" s="3">
        <f t="shared" si="4"/>
        <v>31.200000000000003</v>
      </c>
      <c r="J16" s="29">
        <v>35.3</v>
      </c>
      <c r="K16" s="3">
        <v>8.5</v>
      </c>
      <c r="L16" s="3">
        <f t="shared" si="23"/>
        <v>24.079320113314452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5.1</v>
      </c>
      <c r="R16" s="3">
        <f t="shared" si="6"/>
        <v>18.085106382978722</v>
      </c>
      <c r="S16" s="29">
        <v>167.9</v>
      </c>
      <c r="T16" s="3">
        <v>17.6</v>
      </c>
      <c r="U16" s="3">
        <f t="shared" si="7"/>
        <v>10.48243001786778</v>
      </c>
      <c r="V16" s="29">
        <v>26.8</v>
      </c>
      <c r="W16" s="14">
        <v>8.1</v>
      </c>
      <c r="X16" s="3">
        <f t="shared" si="8"/>
        <v>30.223880597014922</v>
      </c>
      <c r="Y16" s="29"/>
      <c r="Z16" s="14"/>
      <c r="AA16" s="3" t="e">
        <f t="shared" si="9"/>
        <v>#DIV/0!</v>
      </c>
      <c r="AB16" s="29">
        <v>13.9</v>
      </c>
      <c r="AC16" s="3">
        <v>3.8</v>
      </c>
      <c r="AD16" s="3">
        <f t="shared" si="10"/>
        <v>27.338129496402875</v>
      </c>
      <c r="AE16" s="29"/>
      <c r="AF16" s="3"/>
      <c r="AG16" s="3" t="e">
        <f t="shared" si="11"/>
        <v>#DIV/0!</v>
      </c>
      <c r="AH16" s="29">
        <v>2048.1</v>
      </c>
      <c r="AI16" s="3">
        <v>630.7</v>
      </c>
      <c r="AJ16" s="3">
        <f t="shared" si="24"/>
        <v>30.794394804941167</v>
      </c>
      <c r="AK16" s="29">
        <v>1142.9</v>
      </c>
      <c r="AL16" s="3">
        <v>495</v>
      </c>
      <c r="AM16" s="3">
        <f t="shared" si="12"/>
        <v>43.310875842155916</v>
      </c>
      <c r="AN16" s="29">
        <v>369.4</v>
      </c>
      <c r="AO16" s="3">
        <v>99.5</v>
      </c>
      <c r="AP16" s="3">
        <f t="shared" si="13"/>
        <v>26.935571196534923</v>
      </c>
      <c r="AQ16" s="31">
        <v>2556.8</v>
      </c>
      <c r="AR16" s="4">
        <v>638.3</v>
      </c>
      <c r="AS16" s="3">
        <f t="shared" si="14"/>
        <v>24.964799749687106</v>
      </c>
      <c r="AT16" s="51">
        <v>904.3</v>
      </c>
      <c r="AU16" s="3">
        <v>245.3</v>
      </c>
      <c r="AV16" s="3">
        <f t="shared" si="15"/>
        <v>27.12595377640164</v>
      </c>
      <c r="AW16" s="49">
        <v>901.3</v>
      </c>
      <c r="AX16" s="3">
        <v>245.3</v>
      </c>
      <c r="AY16" s="3">
        <f t="shared" si="16"/>
        <v>27.216243204260515</v>
      </c>
      <c r="AZ16" s="31">
        <v>321.5</v>
      </c>
      <c r="BA16" s="6">
        <v>0</v>
      </c>
      <c r="BB16" s="14">
        <f t="shared" si="17"/>
        <v>0</v>
      </c>
      <c r="BC16" s="49">
        <v>238.7</v>
      </c>
      <c r="BD16" s="6">
        <v>71.5</v>
      </c>
      <c r="BE16" s="3">
        <f t="shared" si="18"/>
        <v>29.95391705069125</v>
      </c>
      <c r="BF16" s="49">
        <v>742.7</v>
      </c>
      <c r="BG16" s="4">
        <v>307.9</v>
      </c>
      <c r="BH16" s="3">
        <f t="shared" si="19"/>
        <v>41.45684664063551</v>
      </c>
      <c r="BI16" s="47">
        <f t="shared" si="20"/>
        <v>0</v>
      </c>
      <c r="BJ16" s="50">
        <f t="shared" si="21"/>
        <v>98.00000000000011</v>
      </c>
      <c r="BK16" s="3" t="e">
        <f t="shared" si="22"/>
        <v>#DIV/0!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5482.2</v>
      </c>
      <c r="D17" s="46">
        <f t="shared" si="1"/>
        <v>1412.1</v>
      </c>
      <c r="E17" s="3">
        <f t="shared" si="2"/>
        <v>25.757907409434168</v>
      </c>
      <c r="F17" s="29">
        <v>1915.5</v>
      </c>
      <c r="G17" s="3">
        <v>744.7</v>
      </c>
      <c r="H17" s="3">
        <f t="shared" si="3"/>
        <v>38.8775776559645</v>
      </c>
      <c r="I17" s="3">
        <f t="shared" si="4"/>
        <v>487.8</v>
      </c>
      <c r="J17" s="29">
        <v>593.3</v>
      </c>
      <c r="K17" s="3">
        <v>228.1</v>
      </c>
      <c r="L17" s="3">
        <f t="shared" si="23"/>
        <v>38.44598011124221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4.3</v>
      </c>
      <c r="R17" s="3">
        <f t="shared" si="6"/>
        <v>5.180722891566265</v>
      </c>
      <c r="S17" s="29">
        <v>432.6</v>
      </c>
      <c r="T17" s="3">
        <v>255.4</v>
      </c>
      <c r="U17" s="3">
        <f t="shared" si="7"/>
        <v>59.03837263060564</v>
      </c>
      <c r="V17" s="29">
        <v>14.1</v>
      </c>
      <c r="W17" s="14">
        <v>20.3</v>
      </c>
      <c r="X17" s="3">
        <f t="shared" si="8"/>
        <v>143.9716312056738</v>
      </c>
      <c r="Y17" s="29"/>
      <c r="Z17" s="14"/>
      <c r="AA17" s="3" t="e">
        <f t="shared" si="9"/>
        <v>#DIV/0!</v>
      </c>
      <c r="AB17" s="29">
        <v>0.5</v>
      </c>
      <c r="AC17" s="3">
        <v>0</v>
      </c>
      <c r="AD17" s="3">
        <f t="shared" si="10"/>
        <v>0</v>
      </c>
      <c r="AE17" s="29"/>
      <c r="AF17" s="3"/>
      <c r="AG17" s="3" t="e">
        <f t="shared" si="11"/>
        <v>#DIV/0!</v>
      </c>
      <c r="AH17" s="29">
        <v>3566.7</v>
      </c>
      <c r="AI17" s="3">
        <v>667.4</v>
      </c>
      <c r="AJ17" s="3">
        <f t="shared" si="24"/>
        <v>18.711974654442482</v>
      </c>
      <c r="AK17" s="29">
        <v>1384.1</v>
      </c>
      <c r="AL17" s="3">
        <v>619.5</v>
      </c>
      <c r="AM17" s="3">
        <f t="shared" si="12"/>
        <v>44.7583267104978</v>
      </c>
      <c r="AN17" s="29">
        <v>41.3</v>
      </c>
      <c r="AO17" s="3"/>
      <c r="AP17" s="3">
        <f t="shared" si="13"/>
        <v>0</v>
      </c>
      <c r="AQ17" s="31">
        <v>5686.9</v>
      </c>
      <c r="AR17" s="4">
        <v>1017.8</v>
      </c>
      <c r="AS17" s="3">
        <f t="shared" si="14"/>
        <v>17.89727267931562</v>
      </c>
      <c r="AT17" s="51">
        <v>925</v>
      </c>
      <c r="AU17" s="3">
        <v>249.4</v>
      </c>
      <c r="AV17" s="3">
        <f t="shared" si="15"/>
        <v>26.962162162162162</v>
      </c>
      <c r="AW17" s="49">
        <v>920.6</v>
      </c>
      <c r="AX17" s="3">
        <v>247.9</v>
      </c>
      <c r="AY17" s="3">
        <f t="shared" si="16"/>
        <v>26.92809037584184</v>
      </c>
      <c r="AZ17" s="31">
        <v>809.5</v>
      </c>
      <c r="BA17" s="6">
        <v>71.2</v>
      </c>
      <c r="BB17" s="14">
        <f t="shared" si="17"/>
        <v>8.795552810376776</v>
      </c>
      <c r="BC17" s="49">
        <v>633.7</v>
      </c>
      <c r="BD17" s="6">
        <v>166.7</v>
      </c>
      <c r="BE17" s="3">
        <f t="shared" si="18"/>
        <v>26.305822944611013</v>
      </c>
      <c r="BF17" s="49">
        <v>1822</v>
      </c>
      <c r="BG17" s="4">
        <v>530.5</v>
      </c>
      <c r="BH17" s="3">
        <f t="shared" si="19"/>
        <v>29.11635565312843</v>
      </c>
      <c r="BI17" s="47">
        <f t="shared" si="20"/>
        <v>-204.69999999999982</v>
      </c>
      <c r="BJ17" s="50">
        <f t="shared" si="21"/>
        <v>394.29999999999995</v>
      </c>
      <c r="BK17" s="3">
        <f t="shared" si="22"/>
        <v>-192.62335124572562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8622.4</v>
      </c>
      <c r="D18" s="46">
        <f t="shared" si="1"/>
        <v>2529.1</v>
      </c>
      <c r="E18" s="3">
        <f t="shared" si="2"/>
        <v>29.3317405826684</v>
      </c>
      <c r="F18" s="29">
        <v>2501.7</v>
      </c>
      <c r="G18" s="3">
        <v>896.3</v>
      </c>
      <c r="H18" s="3">
        <f t="shared" si="3"/>
        <v>35.82763720669945</v>
      </c>
      <c r="I18" s="3">
        <f t="shared" si="4"/>
        <v>694.1</v>
      </c>
      <c r="J18" s="29">
        <v>1304.3</v>
      </c>
      <c r="K18" s="3">
        <v>315</v>
      </c>
      <c r="L18" s="3">
        <f t="shared" si="23"/>
        <v>24.150885532469523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4.8</v>
      </c>
      <c r="R18" s="3">
        <f t="shared" si="6"/>
        <v>6.548431105047749</v>
      </c>
      <c r="S18" s="29">
        <v>429</v>
      </c>
      <c r="T18" s="3">
        <v>374.3</v>
      </c>
      <c r="U18" s="3">
        <f t="shared" si="7"/>
        <v>87.24941724941725</v>
      </c>
      <c r="V18" s="29">
        <v>36.8</v>
      </c>
      <c r="W18" s="14">
        <v>0</v>
      </c>
      <c r="X18" s="3">
        <f t="shared" si="8"/>
        <v>0</v>
      </c>
      <c r="Y18" s="29"/>
      <c r="Z18" s="14">
        <v>28</v>
      </c>
      <c r="AA18" s="3" t="e">
        <f t="shared" si="9"/>
        <v>#DIV/0!</v>
      </c>
      <c r="AB18" s="29">
        <v>6.8</v>
      </c>
      <c r="AC18" s="3">
        <v>0</v>
      </c>
      <c r="AD18" s="3">
        <f t="shared" si="10"/>
        <v>0</v>
      </c>
      <c r="AE18" s="29"/>
      <c r="AF18" s="3"/>
      <c r="AG18" s="3" t="e">
        <f t="shared" si="11"/>
        <v>#DIV/0!</v>
      </c>
      <c r="AH18" s="29">
        <v>6120.7</v>
      </c>
      <c r="AI18" s="3">
        <v>1632.8</v>
      </c>
      <c r="AJ18" s="3">
        <f t="shared" si="24"/>
        <v>26.67668730700737</v>
      </c>
      <c r="AK18" s="29">
        <v>3422.5</v>
      </c>
      <c r="AL18" s="3">
        <v>1510.8</v>
      </c>
      <c r="AM18" s="3">
        <f t="shared" si="12"/>
        <v>44.14317019722425</v>
      </c>
      <c r="AN18" s="29"/>
      <c r="AO18" s="3"/>
      <c r="AP18" s="3" t="e">
        <f t="shared" si="13"/>
        <v>#DIV/0!</v>
      </c>
      <c r="AQ18" s="31">
        <v>9540.5</v>
      </c>
      <c r="AR18" s="4">
        <v>1245.6</v>
      </c>
      <c r="AS18" s="3">
        <f t="shared" si="14"/>
        <v>13.055919501074367</v>
      </c>
      <c r="AT18" s="51">
        <v>2171.5</v>
      </c>
      <c r="AU18" s="3">
        <v>225.1</v>
      </c>
      <c r="AV18" s="3">
        <f t="shared" si="15"/>
        <v>10.366106378079667</v>
      </c>
      <c r="AW18" s="49">
        <v>2161.5</v>
      </c>
      <c r="AX18" s="3">
        <v>225.1</v>
      </c>
      <c r="AY18" s="3">
        <f t="shared" si="16"/>
        <v>10.414064307194078</v>
      </c>
      <c r="AZ18" s="31">
        <v>1117.3</v>
      </c>
      <c r="BA18" s="6">
        <v>80</v>
      </c>
      <c r="BB18" s="14">
        <f t="shared" si="17"/>
        <v>7.160118141949343</v>
      </c>
      <c r="BC18" s="49">
        <v>911.5</v>
      </c>
      <c r="BD18" s="6">
        <v>230.6</v>
      </c>
      <c r="BE18" s="3">
        <f t="shared" si="18"/>
        <v>25.298957761930886</v>
      </c>
      <c r="BF18" s="49">
        <v>2597.9</v>
      </c>
      <c r="BG18" s="4">
        <v>629.4</v>
      </c>
      <c r="BH18" s="3">
        <f t="shared" si="19"/>
        <v>24.227260479618153</v>
      </c>
      <c r="BI18" s="47">
        <f t="shared" si="20"/>
        <v>-918.1000000000004</v>
      </c>
      <c r="BJ18" s="50">
        <f t="shared" si="21"/>
        <v>1283.5</v>
      </c>
      <c r="BK18" s="3">
        <f t="shared" si="22"/>
        <v>-139.7995861017318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8136</v>
      </c>
      <c r="D19" s="46">
        <f t="shared" si="1"/>
        <v>1010.8</v>
      </c>
      <c r="E19" s="3">
        <f t="shared" si="2"/>
        <v>12.42379547689282</v>
      </c>
      <c r="F19" s="29">
        <v>688.1</v>
      </c>
      <c r="G19" s="3">
        <v>189.7</v>
      </c>
      <c r="H19" s="3">
        <f t="shared" si="3"/>
        <v>27.568667344862664</v>
      </c>
      <c r="I19" s="3">
        <f t="shared" si="4"/>
        <v>37.7</v>
      </c>
      <c r="J19" s="29">
        <v>92.5</v>
      </c>
      <c r="K19" s="3">
        <v>18.4</v>
      </c>
      <c r="L19" s="3">
        <f t="shared" si="23"/>
        <v>19.89189189189189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5</v>
      </c>
      <c r="R19" s="3">
        <f t="shared" si="6"/>
        <v>14.619883040935672</v>
      </c>
      <c r="S19" s="29">
        <v>127.1</v>
      </c>
      <c r="T19" s="3">
        <v>14.3</v>
      </c>
      <c r="U19" s="3">
        <f t="shared" si="7"/>
        <v>11.250983477576712</v>
      </c>
      <c r="V19" s="29">
        <v>41.7</v>
      </c>
      <c r="W19" s="14">
        <v>0</v>
      </c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7447.9</v>
      </c>
      <c r="AI19" s="3">
        <v>821.1</v>
      </c>
      <c r="AJ19" s="3">
        <f t="shared" si="24"/>
        <v>11.024584110957452</v>
      </c>
      <c r="AK19" s="29">
        <v>1645.7</v>
      </c>
      <c r="AL19" s="3">
        <v>711.8</v>
      </c>
      <c r="AM19" s="3">
        <f t="shared" si="12"/>
        <v>43.25211156346843</v>
      </c>
      <c r="AN19" s="29">
        <v>152.6</v>
      </c>
      <c r="AO19" s="3">
        <v>17.8</v>
      </c>
      <c r="AP19" s="3">
        <f t="shared" si="13"/>
        <v>11.664482306684143</v>
      </c>
      <c r="AQ19" s="31">
        <v>8136</v>
      </c>
      <c r="AR19" s="4">
        <v>867.9</v>
      </c>
      <c r="AS19" s="3">
        <f t="shared" si="14"/>
        <v>10.66740412979351</v>
      </c>
      <c r="AT19" s="51">
        <v>897.9</v>
      </c>
      <c r="AU19" s="3">
        <v>227.7</v>
      </c>
      <c r="AV19" s="3">
        <f t="shared" si="15"/>
        <v>25.359171399933178</v>
      </c>
      <c r="AW19" s="49">
        <v>878</v>
      </c>
      <c r="AX19" s="3">
        <v>227.7</v>
      </c>
      <c r="AY19" s="3">
        <f t="shared" si="16"/>
        <v>25.933940774487468</v>
      </c>
      <c r="AZ19" s="31">
        <v>467.3</v>
      </c>
      <c r="BA19" s="6">
        <v>68.7</v>
      </c>
      <c r="BB19" s="14">
        <f t="shared" si="17"/>
        <v>14.701476567515515</v>
      </c>
      <c r="BC19" s="49">
        <v>370.6</v>
      </c>
      <c r="BD19" s="6">
        <v>205.6</v>
      </c>
      <c r="BE19" s="3">
        <f t="shared" si="18"/>
        <v>55.47760388559093</v>
      </c>
      <c r="BF19" s="49">
        <v>6003.3</v>
      </c>
      <c r="BG19" s="4">
        <v>354.1</v>
      </c>
      <c r="BH19" s="3">
        <f t="shared" si="19"/>
        <v>5.898422534272816</v>
      </c>
      <c r="BI19" s="47">
        <f t="shared" si="20"/>
        <v>0</v>
      </c>
      <c r="BJ19" s="50">
        <f t="shared" si="21"/>
        <v>142.89999999999998</v>
      </c>
      <c r="BK19" s="3" t="e">
        <f t="shared" si="22"/>
        <v>#DIV/0!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6778.3</v>
      </c>
      <c r="D20" s="46">
        <f t="shared" si="1"/>
        <v>1053.5</v>
      </c>
      <c r="E20" s="3">
        <f t="shared" si="2"/>
        <v>15.54224510570497</v>
      </c>
      <c r="F20" s="29">
        <v>781.6</v>
      </c>
      <c r="G20" s="3">
        <v>205.9</v>
      </c>
      <c r="H20" s="3">
        <f>G20/F20*100</f>
        <v>26.343398157625387</v>
      </c>
      <c r="I20" s="3">
        <f t="shared" si="4"/>
        <v>52.4</v>
      </c>
      <c r="J20" s="29">
        <v>75.6</v>
      </c>
      <c r="K20" s="3">
        <v>26.5</v>
      </c>
      <c r="L20" s="3">
        <f t="shared" si="23"/>
        <v>35.05291005291006</v>
      </c>
      <c r="M20" s="29">
        <v>5.7</v>
      </c>
      <c r="N20" s="3">
        <v>8.5</v>
      </c>
      <c r="O20" s="3">
        <f t="shared" si="5"/>
        <v>149.12280701754386</v>
      </c>
      <c r="P20" s="29">
        <v>49.5</v>
      </c>
      <c r="Q20" s="3">
        <v>4</v>
      </c>
      <c r="R20" s="3">
        <f t="shared" si="6"/>
        <v>8.080808080808081</v>
      </c>
      <c r="S20" s="29">
        <v>87.4</v>
      </c>
      <c r="T20" s="3">
        <v>13.4</v>
      </c>
      <c r="U20" s="3">
        <f t="shared" si="7"/>
        <v>15.331807780320366</v>
      </c>
      <c r="V20" s="29">
        <v>15.2</v>
      </c>
      <c r="W20" s="14">
        <v>2.9</v>
      </c>
      <c r="X20" s="3">
        <f t="shared" si="8"/>
        <v>19.078947368421055</v>
      </c>
      <c r="Y20" s="29"/>
      <c r="Z20" s="14"/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5996.7</v>
      </c>
      <c r="AI20" s="3">
        <v>847.6</v>
      </c>
      <c r="AJ20" s="3">
        <f t="shared" si="24"/>
        <v>14.134440609001619</v>
      </c>
      <c r="AK20" s="29">
        <v>1713.2</v>
      </c>
      <c r="AL20" s="3">
        <v>739.8</v>
      </c>
      <c r="AM20" s="3">
        <f t="shared" si="12"/>
        <v>43.18234882091991</v>
      </c>
      <c r="AN20" s="29">
        <v>303.5</v>
      </c>
      <c r="AO20" s="3">
        <v>66.4</v>
      </c>
      <c r="AP20" s="3">
        <f t="shared" si="13"/>
        <v>21.878088962108734</v>
      </c>
      <c r="AQ20" s="31">
        <v>6778.3</v>
      </c>
      <c r="AR20" s="4">
        <v>742.8</v>
      </c>
      <c r="AS20" s="3">
        <f t="shared" si="14"/>
        <v>10.95849991885871</v>
      </c>
      <c r="AT20" s="51">
        <v>916.3</v>
      </c>
      <c r="AU20" s="3">
        <v>314.5</v>
      </c>
      <c r="AV20" s="3">
        <f t="shared" si="15"/>
        <v>34.32282003710576</v>
      </c>
      <c r="AW20" s="49">
        <v>913.3</v>
      </c>
      <c r="AX20" s="3">
        <v>314.5</v>
      </c>
      <c r="AY20" s="3">
        <f t="shared" si="16"/>
        <v>34.43556334172781</v>
      </c>
      <c r="AZ20" s="32">
        <v>437.7</v>
      </c>
      <c r="BA20" s="6">
        <v>9.3</v>
      </c>
      <c r="BB20" s="14">
        <f t="shared" si="17"/>
        <v>2.1247429746401645</v>
      </c>
      <c r="BC20" s="49">
        <v>2808.4</v>
      </c>
      <c r="BD20" s="6">
        <v>90.4</v>
      </c>
      <c r="BE20" s="3">
        <f t="shared" si="18"/>
        <v>3.2189146845178747</v>
      </c>
      <c r="BF20" s="49">
        <v>947.2</v>
      </c>
      <c r="BG20" s="4">
        <v>315.7</v>
      </c>
      <c r="BH20" s="3">
        <f t="shared" si="19"/>
        <v>33.329814189189186</v>
      </c>
      <c r="BI20" s="47">
        <f t="shared" si="20"/>
        <v>0</v>
      </c>
      <c r="BJ20" s="50">
        <f t="shared" si="21"/>
        <v>310.70000000000005</v>
      </c>
      <c r="BK20" s="3" t="e">
        <f t="shared" si="22"/>
        <v>#DIV/0!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5758.8</v>
      </c>
      <c r="D21" s="46">
        <f t="shared" si="1"/>
        <v>1565.8000000000002</v>
      </c>
      <c r="E21" s="3">
        <f t="shared" si="2"/>
        <v>27.189692297006324</v>
      </c>
      <c r="F21" s="29">
        <v>1736.9</v>
      </c>
      <c r="G21" s="3">
        <v>652.6</v>
      </c>
      <c r="H21" s="3">
        <f t="shared" si="3"/>
        <v>37.57268697104036</v>
      </c>
      <c r="I21" s="3">
        <f t="shared" si="4"/>
        <v>251.6</v>
      </c>
      <c r="J21" s="29">
        <v>148.1</v>
      </c>
      <c r="K21" s="3">
        <v>228.9</v>
      </c>
      <c r="L21" s="3">
        <f t="shared" si="23"/>
        <v>154.55773126266038</v>
      </c>
      <c r="M21" s="29">
        <v>2.6</v>
      </c>
      <c r="N21" s="3">
        <v>3.2</v>
      </c>
      <c r="O21" s="3">
        <f t="shared" si="5"/>
        <v>123.07692307692308</v>
      </c>
      <c r="P21" s="29">
        <v>114.7</v>
      </c>
      <c r="Q21" s="3">
        <v>1.7</v>
      </c>
      <c r="R21" s="3">
        <f t="shared" si="6"/>
        <v>1.4821272885789014</v>
      </c>
      <c r="S21" s="29">
        <v>350.4</v>
      </c>
      <c r="T21" s="3">
        <v>17.8</v>
      </c>
      <c r="U21" s="3">
        <f t="shared" si="7"/>
        <v>5.0799086757990874</v>
      </c>
      <c r="V21" s="29">
        <v>716.3</v>
      </c>
      <c r="W21" s="14">
        <v>279.5</v>
      </c>
      <c r="X21" s="3">
        <f t="shared" si="8"/>
        <v>39.01996370235935</v>
      </c>
      <c r="Y21" s="29"/>
      <c r="Z21" s="14"/>
      <c r="AA21" s="3" t="e">
        <f t="shared" si="9"/>
        <v>#DIV/0!</v>
      </c>
      <c r="AB21" s="29">
        <v>2.6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4021.9</v>
      </c>
      <c r="AI21" s="3">
        <v>913.2</v>
      </c>
      <c r="AJ21" s="3">
        <f t="shared" si="24"/>
        <v>22.70568636713991</v>
      </c>
      <c r="AK21" s="29">
        <v>1939.1</v>
      </c>
      <c r="AL21" s="3">
        <v>859.2</v>
      </c>
      <c r="AM21" s="3">
        <f t="shared" si="12"/>
        <v>44.30921561549172</v>
      </c>
      <c r="AN21" s="29"/>
      <c r="AO21" s="3"/>
      <c r="AP21" s="3" t="e">
        <f t="shared" si="13"/>
        <v>#DIV/0!</v>
      </c>
      <c r="AQ21" s="31">
        <v>5957.2</v>
      </c>
      <c r="AR21" s="4">
        <v>1035.6</v>
      </c>
      <c r="AS21" s="3">
        <f t="shared" si="14"/>
        <v>17.38400590881622</v>
      </c>
      <c r="AT21" s="51">
        <v>1178.1</v>
      </c>
      <c r="AU21" s="3">
        <v>416.9</v>
      </c>
      <c r="AV21" s="3">
        <f t="shared" si="15"/>
        <v>35.3874883286648</v>
      </c>
      <c r="AW21" s="49">
        <v>1170</v>
      </c>
      <c r="AX21" s="3">
        <v>414.8</v>
      </c>
      <c r="AY21" s="3">
        <f t="shared" si="16"/>
        <v>35.452991452991455</v>
      </c>
      <c r="AZ21" s="31">
        <v>722.4</v>
      </c>
      <c r="BA21" s="6">
        <v>63</v>
      </c>
      <c r="BB21" s="14">
        <f t="shared" si="17"/>
        <v>8.720930232558139</v>
      </c>
      <c r="BC21" s="49">
        <v>789.9</v>
      </c>
      <c r="BD21" s="6">
        <v>0</v>
      </c>
      <c r="BE21" s="3">
        <f t="shared" si="18"/>
        <v>0</v>
      </c>
      <c r="BF21" s="49">
        <v>1592.4</v>
      </c>
      <c r="BG21" s="4">
        <v>551</v>
      </c>
      <c r="BH21" s="3">
        <f t="shared" si="19"/>
        <v>34.601858829439834</v>
      </c>
      <c r="BI21" s="47">
        <f t="shared" si="20"/>
        <v>-198.39999999999964</v>
      </c>
      <c r="BJ21" s="50">
        <f t="shared" si="21"/>
        <v>530.2000000000003</v>
      </c>
      <c r="BK21" s="3">
        <f t="shared" si="22"/>
        <v>-267.2379032258071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4491.8</v>
      </c>
      <c r="D22" s="46">
        <f t="shared" si="1"/>
        <v>1519.5</v>
      </c>
      <c r="E22" s="3">
        <f t="shared" si="2"/>
        <v>33.82830936372946</v>
      </c>
      <c r="F22" s="29">
        <v>1448.7</v>
      </c>
      <c r="G22" s="3">
        <v>449.9</v>
      </c>
      <c r="H22" s="3">
        <f t="shared" si="3"/>
        <v>31.055429005315105</v>
      </c>
      <c r="I22" s="3">
        <f t="shared" si="4"/>
        <v>192.4</v>
      </c>
      <c r="J22" s="29">
        <v>412.2</v>
      </c>
      <c r="K22" s="3">
        <v>133.6</v>
      </c>
      <c r="L22" s="3">
        <f t="shared" si="23"/>
        <v>32.4114507520621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8.9</v>
      </c>
      <c r="R22" s="3">
        <f t="shared" si="6"/>
        <v>11.772486772486774</v>
      </c>
      <c r="S22" s="29">
        <v>340.5</v>
      </c>
      <c r="T22" s="3">
        <v>49.9</v>
      </c>
      <c r="U22" s="3">
        <f t="shared" si="7"/>
        <v>14.654919236417033</v>
      </c>
      <c r="V22" s="29">
        <v>45.9</v>
      </c>
      <c r="W22" s="14">
        <v>39.8</v>
      </c>
      <c r="X22" s="3">
        <f t="shared" si="8"/>
        <v>86.71023965141612</v>
      </c>
      <c r="Y22" s="29"/>
      <c r="Z22" s="14"/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3043.1</v>
      </c>
      <c r="AI22" s="3">
        <v>1069.6</v>
      </c>
      <c r="AJ22" s="3">
        <f t="shared" si="24"/>
        <v>35.14836844007755</v>
      </c>
      <c r="AK22" s="29">
        <v>2298.7</v>
      </c>
      <c r="AL22" s="3">
        <v>1005.4</v>
      </c>
      <c r="AM22" s="3">
        <f t="shared" si="12"/>
        <v>43.737764823595946</v>
      </c>
      <c r="AN22" s="29"/>
      <c r="AO22" s="3"/>
      <c r="AP22" s="3" t="e">
        <f t="shared" si="13"/>
        <v>#DIV/0!</v>
      </c>
      <c r="AQ22" s="31">
        <v>4672.4</v>
      </c>
      <c r="AR22" s="4">
        <v>1145.5</v>
      </c>
      <c r="AS22" s="3">
        <f t="shared" si="14"/>
        <v>24.516308535228152</v>
      </c>
      <c r="AT22" s="51">
        <v>1054.9</v>
      </c>
      <c r="AU22" s="3">
        <v>264.6</v>
      </c>
      <c r="AV22" s="3">
        <f t="shared" si="15"/>
        <v>25.082946250829462</v>
      </c>
      <c r="AW22" s="49">
        <v>1047.1</v>
      </c>
      <c r="AX22" s="3">
        <v>264.6</v>
      </c>
      <c r="AY22" s="3">
        <f t="shared" si="16"/>
        <v>25.269792760958843</v>
      </c>
      <c r="AZ22" s="31">
        <v>699.4</v>
      </c>
      <c r="BA22" s="6">
        <v>81.5</v>
      </c>
      <c r="BB22" s="14">
        <f t="shared" si="17"/>
        <v>11.652845295967973</v>
      </c>
      <c r="BC22" s="49">
        <v>711.6</v>
      </c>
      <c r="BD22" s="6">
        <v>76.9</v>
      </c>
      <c r="BE22" s="3">
        <f t="shared" si="18"/>
        <v>10.80663293985385</v>
      </c>
      <c r="BF22" s="49">
        <v>2125.1</v>
      </c>
      <c r="BG22" s="4">
        <v>693.5</v>
      </c>
      <c r="BH22" s="3">
        <f t="shared" si="19"/>
        <v>32.63375841136888</v>
      </c>
      <c r="BI22" s="47">
        <f t="shared" si="20"/>
        <v>-180.59999999999945</v>
      </c>
      <c r="BJ22" s="50">
        <f t="shared" si="21"/>
        <v>374</v>
      </c>
      <c r="BK22" s="3">
        <f t="shared" si="22"/>
        <v>-207.0874861572542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2903.6000000000004</v>
      </c>
      <c r="D23" s="46">
        <f t="shared" si="1"/>
        <v>1015</v>
      </c>
      <c r="E23" s="3">
        <f t="shared" si="2"/>
        <v>34.95660559305689</v>
      </c>
      <c r="F23" s="29">
        <v>1052.9</v>
      </c>
      <c r="G23" s="3">
        <v>343.8</v>
      </c>
      <c r="H23" s="3">
        <f t="shared" si="3"/>
        <v>32.6526735682401</v>
      </c>
      <c r="I23" s="3">
        <f t="shared" si="4"/>
        <v>189.5</v>
      </c>
      <c r="J23" s="29">
        <v>212.8</v>
      </c>
      <c r="K23" s="3">
        <v>46.5</v>
      </c>
      <c r="L23" s="3">
        <f t="shared" si="23"/>
        <v>21.851503759398494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2.8</v>
      </c>
      <c r="R23" s="3">
        <f t="shared" si="6"/>
        <v>6.65083135391924</v>
      </c>
      <c r="S23" s="29">
        <v>265.1</v>
      </c>
      <c r="T23" s="3">
        <v>87.4</v>
      </c>
      <c r="U23" s="3">
        <f t="shared" si="7"/>
        <v>32.96869105997737</v>
      </c>
      <c r="V23" s="29">
        <v>20.7</v>
      </c>
      <c r="W23" s="14">
        <v>14.3</v>
      </c>
      <c r="X23" s="3">
        <f t="shared" si="8"/>
        <v>69.08212560386474</v>
      </c>
      <c r="Y23" s="29"/>
      <c r="Z23" s="14"/>
      <c r="AA23" s="3" t="e">
        <f t="shared" si="9"/>
        <v>#DIV/0!</v>
      </c>
      <c r="AB23" s="29">
        <v>2.3</v>
      </c>
      <c r="AC23" s="3">
        <v>0</v>
      </c>
      <c r="AD23" s="3">
        <f t="shared" si="10"/>
        <v>0</v>
      </c>
      <c r="AE23" s="29"/>
      <c r="AF23" s="3"/>
      <c r="AG23" s="3" t="e">
        <f t="shared" si="11"/>
        <v>#DIV/0!</v>
      </c>
      <c r="AH23" s="29">
        <v>1850.7</v>
      </c>
      <c r="AI23" s="3">
        <v>671.2</v>
      </c>
      <c r="AJ23" s="3">
        <f t="shared" si="24"/>
        <v>36.26735829686065</v>
      </c>
      <c r="AK23" s="29">
        <v>1423.9</v>
      </c>
      <c r="AL23" s="3">
        <v>623.6</v>
      </c>
      <c r="AM23" s="3">
        <f t="shared" si="12"/>
        <v>43.79521033780462</v>
      </c>
      <c r="AN23" s="29">
        <v>121.1</v>
      </c>
      <c r="AO23" s="3">
        <v>5.2</v>
      </c>
      <c r="AP23" s="3">
        <f t="shared" si="13"/>
        <v>4.293971924029727</v>
      </c>
      <c r="AQ23" s="31">
        <v>17408.1</v>
      </c>
      <c r="AR23" s="4">
        <v>15213.9</v>
      </c>
      <c r="AS23" s="3">
        <f t="shared" si="14"/>
        <v>87.39552277388113</v>
      </c>
      <c r="AT23" s="51">
        <v>917.6</v>
      </c>
      <c r="AU23" s="3">
        <v>289</v>
      </c>
      <c r="AV23" s="3">
        <f t="shared" si="15"/>
        <v>31.495204882301657</v>
      </c>
      <c r="AW23" s="49">
        <v>913.6</v>
      </c>
      <c r="AX23" s="3">
        <v>288</v>
      </c>
      <c r="AY23" s="3">
        <f t="shared" si="16"/>
        <v>31.523642732049034</v>
      </c>
      <c r="AZ23" s="31">
        <v>646.1</v>
      </c>
      <c r="BA23" s="6">
        <v>129.2</v>
      </c>
      <c r="BB23" s="14">
        <f t="shared" si="17"/>
        <v>19.996904503946755</v>
      </c>
      <c r="BC23" s="49">
        <v>14682.8</v>
      </c>
      <c r="BD23" s="6">
        <v>14352.1</v>
      </c>
      <c r="BE23" s="3">
        <f t="shared" si="18"/>
        <v>97.74770479745008</v>
      </c>
      <c r="BF23" s="49">
        <v>1084.8</v>
      </c>
      <c r="BG23" s="4">
        <v>431.5</v>
      </c>
      <c r="BH23" s="3">
        <f t="shared" si="19"/>
        <v>39.7769174041298</v>
      </c>
      <c r="BI23" s="47">
        <f t="shared" si="20"/>
        <v>-14504.499999999998</v>
      </c>
      <c r="BJ23" s="50">
        <f t="shared" si="21"/>
        <v>-14198.9</v>
      </c>
      <c r="BK23" s="3">
        <f t="shared" si="22"/>
        <v>97.89306766865457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46099.6</v>
      </c>
      <c r="D24" s="46">
        <f t="shared" si="1"/>
        <v>13095.599999999999</v>
      </c>
      <c r="E24" s="3">
        <f t="shared" si="2"/>
        <v>28.407187914862597</v>
      </c>
      <c r="F24" s="29">
        <v>25690.3</v>
      </c>
      <c r="G24" s="3">
        <v>10107.4</v>
      </c>
      <c r="H24" s="3">
        <f t="shared" si="3"/>
        <v>39.343254068656265</v>
      </c>
      <c r="I24" s="3">
        <f t="shared" si="4"/>
        <v>6602.999999999999</v>
      </c>
      <c r="J24" s="29">
        <v>17048.1</v>
      </c>
      <c r="K24" s="3">
        <v>4989.2</v>
      </c>
      <c r="L24" s="3">
        <f t="shared" si="23"/>
        <v>29.265431338389618</v>
      </c>
      <c r="M24" s="29">
        <v>17.4</v>
      </c>
      <c r="N24" s="3">
        <v>6.2</v>
      </c>
      <c r="O24" s="3">
        <f t="shared" si="5"/>
        <v>35.63218390804598</v>
      </c>
      <c r="P24" s="29">
        <v>697</v>
      </c>
      <c r="Q24" s="3">
        <v>45.9</v>
      </c>
      <c r="R24" s="3">
        <f t="shared" si="6"/>
        <v>6.585365853658537</v>
      </c>
      <c r="S24" s="29">
        <v>4406.9</v>
      </c>
      <c r="T24" s="3">
        <v>1561.7</v>
      </c>
      <c r="U24" s="3">
        <f t="shared" si="7"/>
        <v>35.43760920374867</v>
      </c>
      <c r="V24" s="29">
        <v>1283.7</v>
      </c>
      <c r="W24" s="14">
        <v>565.2</v>
      </c>
      <c r="X24" s="3">
        <f t="shared" si="8"/>
        <v>44.028978733348914</v>
      </c>
      <c r="Y24" s="29"/>
      <c r="Z24" s="14">
        <v>0.7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20409.3</v>
      </c>
      <c r="AI24" s="3">
        <v>2988.2</v>
      </c>
      <c r="AJ24" s="3">
        <f t="shared" si="24"/>
        <v>14.641364475998685</v>
      </c>
      <c r="AK24" s="29">
        <v>4193.5</v>
      </c>
      <c r="AL24" s="3">
        <v>2314.1</v>
      </c>
      <c r="AM24" s="3">
        <f t="shared" si="12"/>
        <v>55.18302134255395</v>
      </c>
      <c r="AN24" s="29"/>
      <c r="AO24" s="3"/>
      <c r="AP24" s="3" t="e">
        <f t="shared" si="13"/>
        <v>#DIV/0!</v>
      </c>
      <c r="AQ24" s="31">
        <v>46099.6</v>
      </c>
      <c r="AR24" s="4">
        <v>9865.5</v>
      </c>
      <c r="AS24" s="3">
        <f t="shared" si="14"/>
        <v>21.400402606530207</v>
      </c>
      <c r="AT24" s="51">
        <v>4564.8</v>
      </c>
      <c r="AU24" s="3">
        <v>2324.9</v>
      </c>
      <c r="AV24" s="3">
        <f t="shared" si="15"/>
        <v>50.93103750438135</v>
      </c>
      <c r="AW24" s="49">
        <v>2214.6</v>
      </c>
      <c r="AX24" s="3">
        <v>670</v>
      </c>
      <c r="AY24" s="3">
        <f t="shared" si="16"/>
        <v>30.253770432583764</v>
      </c>
      <c r="AZ24" s="31">
        <v>7071.7</v>
      </c>
      <c r="BA24" s="6">
        <v>599.2</v>
      </c>
      <c r="BB24" s="14">
        <f t="shared" si="17"/>
        <v>8.473210119207547</v>
      </c>
      <c r="BC24" s="49">
        <v>22250.4</v>
      </c>
      <c r="BD24" s="6">
        <v>4164.7</v>
      </c>
      <c r="BE24" s="3">
        <f t="shared" si="18"/>
        <v>18.71741631611117</v>
      </c>
      <c r="BF24" s="49">
        <v>7715.2</v>
      </c>
      <c r="BG24" s="4">
        <v>2655.4</v>
      </c>
      <c r="BH24" s="3">
        <f t="shared" si="19"/>
        <v>34.41777270841975</v>
      </c>
      <c r="BI24" s="47">
        <f t="shared" si="20"/>
        <v>0</v>
      </c>
      <c r="BJ24" s="50">
        <f t="shared" si="21"/>
        <v>3230.0999999999985</v>
      </c>
      <c r="BK24" s="3" t="e">
        <f t="shared" si="22"/>
        <v>#DIV/0!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5908.599999999999</v>
      </c>
      <c r="D25" s="46">
        <f t="shared" si="1"/>
        <v>1288.1</v>
      </c>
      <c r="E25" s="3">
        <f t="shared" si="2"/>
        <v>21.80042649697052</v>
      </c>
      <c r="F25" s="29">
        <v>1244.2</v>
      </c>
      <c r="G25" s="3">
        <v>318.8</v>
      </c>
      <c r="H25" s="3">
        <f t="shared" si="3"/>
        <v>25.622890210577076</v>
      </c>
      <c r="I25" s="3">
        <f t="shared" si="4"/>
        <v>61.2</v>
      </c>
      <c r="J25" s="29">
        <v>169.4</v>
      </c>
      <c r="K25" s="3">
        <v>39.2</v>
      </c>
      <c r="L25" s="3">
        <f t="shared" si="23"/>
        <v>23.140495867768596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3.2</v>
      </c>
      <c r="R25" s="3">
        <f t="shared" si="6"/>
        <v>7.6190476190476195</v>
      </c>
      <c r="S25" s="29">
        <v>319.2</v>
      </c>
      <c r="T25" s="3">
        <v>18.8</v>
      </c>
      <c r="U25" s="3">
        <f t="shared" si="7"/>
        <v>5.889724310776943</v>
      </c>
      <c r="V25" s="29">
        <v>169.9</v>
      </c>
      <c r="W25" s="14">
        <v>64.7</v>
      </c>
      <c r="X25" s="3">
        <f t="shared" si="8"/>
        <v>38.081224249558566</v>
      </c>
      <c r="Y25" s="29"/>
      <c r="Z25" s="14">
        <v>66.8</v>
      </c>
      <c r="AA25" s="3" t="e">
        <f t="shared" si="9"/>
        <v>#DIV/0!</v>
      </c>
      <c r="AB25" s="29">
        <v>0.5</v>
      </c>
      <c r="AC25" s="3">
        <v>0</v>
      </c>
      <c r="AD25" s="3">
        <f t="shared" si="10"/>
        <v>0</v>
      </c>
      <c r="AE25" s="29"/>
      <c r="AF25" s="3"/>
      <c r="AG25" s="3" t="e">
        <f t="shared" si="11"/>
        <v>#DIV/0!</v>
      </c>
      <c r="AH25" s="29">
        <v>4664.4</v>
      </c>
      <c r="AI25" s="3">
        <v>969.3</v>
      </c>
      <c r="AJ25" s="3">
        <f t="shared" si="24"/>
        <v>20.7808078209416</v>
      </c>
      <c r="AK25" s="29">
        <v>1671.6</v>
      </c>
      <c r="AL25" s="3">
        <v>731.9</v>
      </c>
      <c r="AM25" s="3">
        <f t="shared" si="12"/>
        <v>43.784398181383104</v>
      </c>
      <c r="AN25" s="29">
        <v>700.3</v>
      </c>
      <c r="AO25" s="3">
        <v>191.9</v>
      </c>
      <c r="AP25" s="3">
        <f t="shared" si="13"/>
        <v>27.402541767813798</v>
      </c>
      <c r="AQ25" s="31">
        <v>6014.8</v>
      </c>
      <c r="AR25" s="4">
        <v>956</v>
      </c>
      <c r="AS25" s="3">
        <f t="shared" si="14"/>
        <v>15.894127818048812</v>
      </c>
      <c r="AT25" s="51">
        <v>912.4</v>
      </c>
      <c r="AU25" s="3">
        <v>280.9</v>
      </c>
      <c r="AV25" s="3">
        <f t="shared" si="15"/>
        <v>30.786935554581323</v>
      </c>
      <c r="AW25" s="49">
        <v>906</v>
      </c>
      <c r="AX25" s="3">
        <v>279.6</v>
      </c>
      <c r="AY25" s="3">
        <f t="shared" si="16"/>
        <v>30.860927152317885</v>
      </c>
      <c r="AZ25" s="31">
        <v>558.2</v>
      </c>
      <c r="BA25" s="6">
        <v>100.8</v>
      </c>
      <c r="BB25" s="14">
        <f t="shared" si="17"/>
        <v>18.058043711931205</v>
      </c>
      <c r="BC25" s="49">
        <v>556.2</v>
      </c>
      <c r="BD25" s="6">
        <v>118.9</v>
      </c>
      <c r="BE25" s="3">
        <f t="shared" si="18"/>
        <v>21.377202445163608</v>
      </c>
      <c r="BF25" s="49">
        <v>2150.3</v>
      </c>
      <c r="BG25" s="4">
        <v>441.2</v>
      </c>
      <c r="BH25" s="3">
        <f t="shared" si="19"/>
        <v>20.51806724643073</v>
      </c>
      <c r="BI25" s="47">
        <f t="shared" si="20"/>
        <v>-106.20000000000073</v>
      </c>
      <c r="BJ25" s="50">
        <f t="shared" si="21"/>
        <v>332.0999999999999</v>
      </c>
      <c r="BK25" s="3">
        <f t="shared" si="22"/>
        <v>-312.71186440677747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8840.7</v>
      </c>
      <c r="D26" s="46">
        <f t="shared" si="1"/>
        <v>1887.4</v>
      </c>
      <c r="E26" s="3">
        <f t="shared" si="2"/>
        <v>21.348988202291675</v>
      </c>
      <c r="F26" s="29">
        <v>2675.7</v>
      </c>
      <c r="G26" s="3">
        <v>742.1</v>
      </c>
      <c r="H26" s="3">
        <f t="shared" si="3"/>
        <v>27.734798370519865</v>
      </c>
      <c r="I26" s="3">
        <f t="shared" si="4"/>
        <v>515.8</v>
      </c>
      <c r="J26" s="29">
        <v>1764</v>
      </c>
      <c r="K26" s="3">
        <v>448.5</v>
      </c>
      <c r="L26" s="3">
        <f t="shared" si="23"/>
        <v>25.42517006802721</v>
      </c>
      <c r="M26" s="29">
        <v>26.2</v>
      </c>
      <c r="N26" s="3">
        <v>7.9</v>
      </c>
      <c r="O26" s="3">
        <f t="shared" si="5"/>
        <v>30.15267175572519</v>
      </c>
      <c r="P26" s="29">
        <v>73.1</v>
      </c>
      <c r="Q26" s="3">
        <v>6.6</v>
      </c>
      <c r="R26" s="3">
        <f t="shared" si="6"/>
        <v>9.028727770177838</v>
      </c>
      <c r="S26" s="29">
        <v>128.8</v>
      </c>
      <c r="T26" s="3">
        <v>52.8</v>
      </c>
      <c r="U26" s="3">
        <f t="shared" si="7"/>
        <v>40.99378881987577</v>
      </c>
      <c r="V26" s="29">
        <v>90</v>
      </c>
      <c r="W26" s="14">
        <v>35.4</v>
      </c>
      <c r="X26" s="3">
        <f t="shared" si="8"/>
        <v>39.33333333333333</v>
      </c>
      <c r="Y26" s="29"/>
      <c r="Z26" s="14"/>
      <c r="AA26" s="3" t="e">
        <f t="shared" si="9"/>
        <v>#DIV/0!</v>
      </c>
      <c r="AB26" s="29">
        <v>13.9</v>
      </c>
      <c r="AC26" s="3">
        <v>0</v>
      </c>
      <c r="AD26" s="3">
        <f t="shared" si="10"/>
        <v>0</v>
      </c>
      <c r="AE26" s="29"/>
      <c r="AF26" s="3"/>
      <c r="AG26" s="3" t="e">
        <f t="shared" si="11"/>
        <v>#DIV/0!</v>
      </c>
      <c r="AH26" s="29">
        <v>6165</v>
      </c>
      <c r="AI26" s="3">
        <v>1145.3</v>
      </c>
      <c r="AJ26" s="3">
        <f t="shared" si="24"/>
        <v>18.57745336577453</v>
      </c>
      <c r="AK26" s="29">
        <v>2235.9</v>
      </c>
      <c r="AL26" s="3">
        <v>1007.1</v>
      </c>
      <c r="AM26" s="3">
        <f t="shared" si="12"/>
        <v>45.042264859788006</v>
      </c>
      <c r="AN26" s="29"/>
      <c r="AO26" s="3"/>
      <c r="AP26" s="3" t="e">
        <f t="shared" si="13"/>
        <v>#DIV/0!</v>
      </c>
      <c r="AQ26" s="31">
        <v>9086.4</v>
      </c>
      <c r="AR26" s="4">
        <v>1828.8</v>
      </c>
      <c r="AS26" s="3">
        <f t="shared" si="14"/>
        <v>20.126782884310618</v>
      </c>
      <c r="AT26" s="51">
        <v>1088.9</v>
      </c>
      <c r="AU26" s="3">
        <v>318.2</v>
      </c>
      <c r="AV26" s="3">
        <f t="shared" si="15"/>
        <v>29.222150794379647</v>
      </c>
      <c r="AW26" s="49">
        <v>1078.6</v>
      </c>
      <c r="AX26" s="3">
        <v>315.9</v>
      </c>
      <c r="AY26" s="3">
        <f t="shared" si="16"/>
        <v>29.287965881698497</v>
      </c>
      <c r="AZ26" s="31">
        <v>1027</v>
      </c>
      <c r="BA26" s="6">
        <v>8</v>
      </c>
      <c r="BB26" s="14">
        <f t="shared" si="17"/>
        <v>0.7789678675754625</v>
      </c>
      <c r="BC26" s="49">
        <v>2909.1</v>
      </c>
      <c r="BD26" s="6">
        <v>410</v>
      </c>
      <c r="BE26" s="3">
        <f t="shared" si="18"/>
        <v>14.093705957168885</v>
      </c>
      <c r="BF26" s="49">
        <v>2498.6</v>
      </c>
      <c r="BG26" s="4">
        <v>978.4</v>
      </c>
      <c r="BH26" s="3">
        <f t="shared" si="19"/>
        <v>39.15792843992636</v>
      </c>
      <c r="BI26" s="47">
        <f t="shared" si="20"/>
        <v>-245.6999999999989</v>
      </c>
      <c r="BJ26" s="50">
        <f t="shared" si="21"/>
        <v>58.600000000000136</v>
      </c>
      <c r="BK26" s="3">
        <f t="shared" si="22"/>
        <v>-23.850223850224012</v>
      </c>
      <c r="BM26" s="20"/>
    </row>
    <row r="27" spans="1:65" s="18" customFormat="1" ht="16.5" customHeight="1">
      <c r="A27" s="59" t="s">
        <v>13</v>
      </c>
      <c r="B27" s="60"/>
      <c r="C27" s="46">
        <f>SUM(C10:C26)</f>
        <v>135891.10000000003</v>
      </c>
      <c r="D27" s="46">
        <f>SUM(D10:D26)</f>
        <v>35295.200000000004</v>
      </c>
      <c r="E27" s="52">
        <f t="shared" si="2"/>
        <v>25.97315055952891</v>
      </c>
      <c r="F27" s="53">
        <f>SUM(F10:F26)</f>
        <v>50791.3</v>
      </c>
      <c r="G27" s="54">
        <f>SUM(G10:G26)</f>
        <v>17507.3</v>
      </c>
      <c r="H27" s="52">
        <f>G27/F27*100</f>
        <v>34.469092147670956</v>
      </c>
      <c r="I27" s="3">
        <f t="shared" si="4"/>
        <v>10462.7</v>
      </c>
      <c r="J27" s="53">
        <f>SUM(J10:J26)</f>
        <v>25098.2</v>
      </c>
      <c r="K27" s="54">
        <f>SUM(K10:K26)</f>
        <v>7385.3</v>
      </c>
      <c r="L27" s="52">
        <f>K27/J27*100</f>
        <v>29.425616179646347</v>
      </c>
      <c r="M27" s="53">
        <f>SUM(M10:M26)</f>
        <v>334.2</v>
      </c>
      <c r="N27" s="54">
        <f>SUM(N10:N26)</f>
        <v>143.2</v>
      </c>
      <c r="O27" s="52">
        <f>N27/M27*100</f>
        <v>42.848593656493115</v>
      </c>
      <c r="P27" s="53">
        <f>SUM(P10:P26)</f>
        <v>1801.1</v>
      </c>
      <c r="Q27" s="54">
        <f>SUM(Q10:Q26)</f>
        <v>139.29999999999998</v>
      </c>
      <c r="R27" s="52">
        <f>Q27/P27*100</f>
        <v>7.734162456276719</v>
      </c>
      <c r="S27" s="53">
        <f>SUM(S10:S26)</f>
        <v>9301.2</v>
      </c>
      <c r="T27" s="54">
        <f>SUM(T10:T26)</f>
        <v>2794.9000000000005</v>
      </c>
      <c r="U27" s="52">
        <f>T27/S27*100</f>
        <v>30.048810906119645</v>
      </c>
      <c r="V27" s="29">
        <f>SUM(V10:V26)</f>
        <v>2776.4</v>
      </c>
      <c r="W27" s="55">
        <f>SUM(W10:W26)</f>
        <v>1151.7000000000003</v>
      </c>
      <c r="X27" s="3">
        <f>W27/V27*100</f>
        <v>41.481774960380356</v>
      </c>
      <c r="Y27" s="29">
        <f>SUM(Y10:Y26)</f>
        <v>0</v>
      </c>
      <c r="Z27" s="55">
        <f>SUM(Z10:Z26)</f>
        <v>95.5</v>
      </c>
      <c r="AA27" s="3" t="e">
        <f>Z27/Y27*100</f>
        <v>#DIV/0!</v>
      </c>
      <c r="AB27" s="29">
        <f>SUM(AB10:AB26)</f>
        <v>240</v>
      </c>
      <c r="AC27" s="55">
        <f>SUM(AC10:AC26)</f>
        <v>38.3</v>
      </c>
      <c r="AD27" s="3">
        <f>AC27/AB27*100</f>
        <v>15.958333333333332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85099.79999999999</v>
      </c>
      <c r="AI27" s="29">
        <f>SUM(AI10:AI26)</f>
        <v>17787.9</v>
      </c>
      <c r="AJ27" s="3">
        <f>AI27/AH27*100</f>
        <v>20.902399300585905</v>
      </c>
      <c r="AK27" s="29">
        <f>SUM(AK10:AK26)</f>
        <v>34227.1</v>
      </c>
      <c r="AL27" s="3">
        <f>SUM(AL10:AL26)</f>
        <v>15540.400000000001</v>
      </c>
      <c r="AM27" s="3">
        <f>AL27/AK27*100</f>
        <v>45.40378822628853</v>
      </c>
      <c r="AN27" s="29">
        <f>SUM(AN10:AN26)</f>
        <v>1694.1999999999998</v>
      </c>
      <c r="AO27" s="3">
        <f>SUM(AO10:AO26)</f>
        <v>380.79999999999995</v>
      </c>
      <c r="AP27" s="3">
        <f>AO27/AN27*100</f>
        <v>22.476685161138</v>
      </c>
      <c r="AQ27" s="29">
        <f>SUM(AQ10:AQ26)</f>
        <v>152487.59999999998</v>
      </c>
      <c r="AR27" s="3">
        <f>SUM(AR10:AR26)</f>
        <v>40439.100000000006</v>
      </c>
      <c r="AS27" s="3">
        <f>AR27/AQ27*100</f>
        <v>26.519598970670412</v>
      </c>
      <c r="AT27" s="29">
        <f>SUM(AT10:AT26)</f>
        <v>20996.7</v>
      </c>
      <c r="AU27" s="3">
        <f>SUM(AU10:AU26)</f>
        <v>6889.2</v>
      </c>
      <c r="AV27" s="3">
        <f>AU27/AT27*100</f>
        <v>32.810870279615365</v>
      </c>
      <c r="AW27" s="29">
        <f>SUM(AW10:AW26)</f>
        <v>18534.699999999997</v>
      </c>
      <c r="AX27" s="3">
        <f>SUM(AX10:AX26)</f>
        <v>5220.1</v>
      </c>
      <c r="AY27" s="3">
        <f>AX27/AW27*100</f>
        <v>28.163930357653488</v>
      </c>
      <c r="AZ27" s="29">
        <f>SUM(AZ10:AZ26)</f>
        <v>17767.8</v>
      </c>
      <c r="BA27" s="14">
        <f>SUM(BA10:BA26)</f>
        <v>1592.5</v>
      </c>
      <c r="BB27" s="14">
        <f>BA27/AZ27*100</f>
        <v>8.962842895575141</v>
      </c>
      <c r="BC27" s="29">
        <f>SUM(BC10:BC26)</f>
        <v>52158.2</v>
      </c>
      <c r="BD27" s="14">
        <f>SUM(BD10:BD26)</f>
        <v>21104.800000000003</v>
      </c>
      <c r="BE27" s="3">
        <f>BD27/BC27*100</f>
        <v>40.46305278939841</v>
      </c>
      <c r="BF27" s="29">
        <f>SUM(BF10:BF26)</f>
        <v>40539.700000000004</v>
      </c>
      <c r="BG27" s="3">
        <f>SUM(BG10:BG26)</f>
        <v>10344.2</v>
      </c>
      <c r="BH27" s="3">
        <f>BG27/BF27*100</f>
        <v>25.516222369677134</v>
      </c>
      <c r="BI27" s="31">
        <f>SUM(BI10:BI26)</f>
        <v>-16596.499999999996</v>
      </c>
      <c r="BJ27" s="56">
        <f>SUM(BJ10:BJ26)</f>
        <v>-5143.9000000000015</v>
      </c>
      <c r="BK27" s="3">
        <f t="shared" si="22"/>
        <v>30.9938842527039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S1:U1"/>
    <mergeCell ref="C2:U2"/>
    <mergeCell ref="A4:B8"/>
    <mergeCell ref="C4:E7"/>
    <mergeCell ref="F4:AP4"/>
    <mergeCell ref="AN6:AP7"/>
    <mergeCell ref="AZ6:BB7"/>
    <mergeCell ref="AT4:BH4"/>
    <mergeCell ref="AW7:AY7"/>
    <mergeCell ref="AW6:AY6"/>
    <mergeCell ref="BF6:BH7"/>
    <mergeCell ref="AT6:AV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9:B9"/>
    <mergeCell ref="A27:B27"/>
    <mergeCell ref="AE6:AG7"/>
    <mergeCell ref="AK6:AM7"/>
    <mergeCell ref="S6:U7"/>
    <mergeCell ref="V6:X7"/>
    <mergeCell ref="Y6:AA7"/>
    <mergeCell ref="AB6:AD7"/>
    <mergeCell ref="P6:R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2014-05-06T11:03:58Z</cp:lastPrinted>
  <dcterms:created xsi:type="dcterms:W3CDTF">2007-01-16T05:35:41Z</dcterms:created>
  <dcterms:modified xsi:type="dcterms:W3CDTF">2014-05-07T06:07:40Z</dcterms:modified>
  <cp:category/>
  <cp:version/>
  <cp:contentType/>
  <cp:contentStatus/>
</cp:coreProperties>
</file>