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25" windowWidth="11340" windowHeight="6030" tabRatio="845" activeTab="0"/>
  </bookViews>
  <sheets>
    <sheet name="Цивильский" sheetId="1" r:id="rId1"/>
  </sheets>
  <definedNames/>
  <calcPr fullCalcOnLoad="1"/>
</workbook>
</file>

<file path=xl/sharedStrings.xml><?xml version="1.0" encoding="utf-8"?>
<sst xmlns="http://schemas.openxmlformats.org/spreadsheetml/2006/main" count="107" uniqueCount="46">
  <si>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</si>
  <si>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</si>
  <si>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</si>
  <si>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</si>
  <si>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</si>
  <si>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</si>
  <si>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</si>
  <si>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</si>
  <si>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</si>
  <si>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</si>
  <si>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 xml:space="preserve">план </t>
  </si>
  <si>
    <t>факт</t>
  </si>
  <si>
    <t>процент исполнения</t>
  </si>
  <si>
    <t>Итого по поселениям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</si>
  <si>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</si>
  <si>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</si>
  <si>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налог на имущество физических лиц, зачисляемые в бюджеты поселений (код дохода 00010601000000000110)</t>
  </si>
  <si>
    <t>дотации  бюджетам поселений на выравнивание уровня бюджетной обеспеченности (код доходов 00020201001000000151)</t>
  </si>
  <si>
    <t>дотации бюджетам  поселений на поддержку мер по обеспечению сбалансированности бюджетов (код доходов 00020201003000000151)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</si>
  <si>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       (код дохода 00011105020000000120)</t>
  </si>
  <si>
    <t>Общегосударственные    вопросы (код расхода 00001000000000000000)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</si>
  <si>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</si>
  <si>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</si>
  <si>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</si>
  <si>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Национальная экономика    (код расхода 00004000000000000000)</t>
  </si>
  <si>
    <t>Культура (код расхода 00008010000000000000)</t>
  </si>
  <si>
    <t>Приложение 3</t>
  </si>
  <si>
    <t>Рындинское сельское поселение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</si>
  <si>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</si>
  <si>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</si>
  <si>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</si>
  <si>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</si>
  <si>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</si>
  <si>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</si>
  <si>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</si>
  <si>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</si>
  <si>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</si>
  <si>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</si>
  <si>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</si>
  <si>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</si>
  <si>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</si>
  <si>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</si>
  <si>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</si>
  <si>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</si>
  <si>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земельный налог (код дохода 00010606000000000110)</t>
  </si>
  <si>
    <t>Справка об исполнении бюджетов поселений Цивильского района на 01 октября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</si>
</sst>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37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2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165" fontId="2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/>
    </xf>
    <xf numFmtId="0" fontId="5" fillId="0" borderId="0" xfId="0" applyFont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/>
    </xf>
    <xf numFmtId="0" fontId="10" fillId="24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4" fontId="9" fillId="20" borderId="10" xfId="0" applyNumberFormat="1" applyFont="1" applyFill="1" applyBorder="1" applyAlignment="1" applyProtection="1">
      <alignment vertical="center" wrapText="1"/>
      <protection locked="0"/>
    </xf>
    <xf numFmtId="165" fontId="2" fillId="20" borderId="10" xfId="0" applyNumberFormat="1" applyFont="1" applyFill="1" applyBorder="1" applyAlignment="1" applyProtection="1">
      <alignment vertical="center" wrapText="1"/>
      <protection locked="0"/>
    </xf>
    <xf numFmtId="0" fontId="2" fillId="20" borderId="10" xfId="0" applyFont="1" applyFill="1" applyBorder="1" applyAlignment="1" applyProtection="1">
      <alignment vertical="center" wrapText="1"/>
      <protection locked="0"/>
    </xf>
    <xf numFmtId="165" fontId="11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10" xfId="0" applyFont="1" applyFill="1" applyBorder="1" applyAlignment="1">
      <alignment horizontal="left"/>
    </xf>
    <xf numFmtId="164" fontId="0" fillId="20" borderId="10" xfId="0" applyNumberFormat="1" applyFont="1" applyFill="1" applyBorder="1" applyAlignment="1" applyProtection="1">
      <alignment vertical="center" wrapText="1"/>
      <protection locked="0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4" fontId="4" fillId="20" borderId="10" xfId="0" applyNumberFormat="1" applyFont="1" applyFill="1" applyBorder="1" applyAlignment="1" applyProtection="1">
      <alignment vertical="center" wrapText="1"/>
      <protection locked="0"/>
    </xf>
    <xf numFmtId="164" fontId="4" fillId="24" borderId="10" xfId="0" applyNumberFormat="1" applyFont="1" applyFill="1" applyBorder="1" applyAlignment="1" applyProtection="1">
      <alignment vertical="center" wrapText="1"/>
      <protection locked="0"/>
    </xf>
    <xf numFmtId="164" fontId="2" fillId="24" borderId="10" xfId="0" applyNumberFormat="1" applyFont="1" applyFill="1" applyBorder="1" applyAlignment="1" applyProtection="1">
      <alignment vertical="center" wrapText="1"/>
      <protection locked="0"/>
    </xf>
    <xf numFmtId="165" fontId="2" fillId="24" borderId="10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15" xfId="53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tabSelected="1" zoomScalePageLayoutView="0" workbookViewId="0" topLeftCell="A7">
      <pane xSplit="5040" topLeftCell="AZ1" activePane="topRight" state="split"/>
      <selection pane="topLeft" activeCell="A27" sqref="A27:B27"/>
      <selection pane="topRight" activeCell="BG11" sqref="BG11"/>
    </sheetView>
  </sheetViews>
  <sheetFormatPr defaultColWidth="9.00390625" defaultRowHeight="12.75"/>
  <cols>
    <col min="1" max="1" width="2.75390625" style="0" customWidth="1"/>
    <col min="2" max="2" width="41.625" style="0" customWidth="1"/>
    <col min="3" max="3" width="10.25390625" style="0" customWidth="1"/>
    <col min="4" max="5" width="11.00390625" style="0" customWidth="1"/>
    <col min="6" max="6" width="8.875" style="0" customWidth="1"/>
    <col min="7" max="7" width="10.875" style="0" customWidth="1"/>
    <col min="8" max="8" width="10.625" style="0" customWidth="1"/>
    <col min="9" max="9" width="9.25390625" style="0" hidden="1" customWidth="1"/>
    <col min="10" max="10" width="9.375" style="0" customWidth="1"/>
    <col min="12" max="12" width="10.375" style="0" customWidth="1"/>
    <col min="15" max="15" width="10.25390625" style="0" customWidth="1"/>
    <col min="16" max="16" width="9.75390625" style="0" customWidth="1"/>
    <col min="18" max="18" width="10.25390625" style="0" customWidth="1"/>
    <col min="19" max="19" width="8.875" style="0" customWidth="1"/>
    <col min="20" max="20" width="10.00390625" style="0" customWidth="1"/>
    <col min="21" max="21" width="10.375" style="0" customWidth="1"/>
    <col min="22" max="22" width="9.875" style="0" customWidth="1"/>
    <col min="23" max="23" width="11.00390625" style="9" customWidth="1"/>
    <col min="24" max="24" width="10.625" style="0" customWidth="1"/>
    <col min="26" max="26" width="9.125" style="9" customWidth="1"/>
    <col min="27" max="27" width="10.875" style="0" customWidth="1"/>
    <col min="30" max="30" width="10.625" style="0" customWidth="1"/>
    <col min="33" max="33" width="10.375" style="0" customWidth="1"/>
    <col min="34" max="34" width="8.875" style="17" customWidth="1"/>
    <col min="35" max="35" width="11.125" style="18" customWidth="1"/>
    <col min="36" max="36" width="10.375" style="18" customWidth="1"/>
    <col min="37" max="37" width="11.375" style="18" customWidth="1"/>
    <col min="38" max="38" width="10.625" style="18" customWidth="1"/>
    <col min="39" max="39" width="10.875" style="0" customWidth="1"/>
    <col min="40" max="41" width="10.625" style="0" customWidth="1"/>
    <col min="42" max="42" width="10.75390625" style="0" customWidth="1"/>
    <col min="43" max="43" width="12.00390625" style="0" customWidth="1"/>
    <col min="44" max="44" width="11.125" style="0" customWidth="1"/>
    <col min="45" max="45" width="11.00390625" style="0" customWidth="1"/>
    <col min="46" max="46" width="9.875" style="10" customWidth="1"/>
    <col min="47" max="47" width="9.25390625" style="0" customWidth="1"/>
    <col min="48" max="48" width="10.625" style="0" customWidth="1"/>
    <col min="49" max="49" width="10.375" style="0" customWidth="1"/>
    <col min="50" max="50" width="9.375" style="0" customWidth="1"/>
    <col min="51" max="51" width="10.375" style="0" customWidth="1"/>
    <col min="52" max="53" width="9.875" style="0" customWidth="1"/>
    <col min="54" max="54" width="10.625" style="0" customWidth="1"/>
    <col min="55" max="55" width="10.25390625" style="0" customWidth="1"/>
    <col min="56" max="56" width="9.375" style="0" bestFit="1" customWidth="1"/>
    <col min="57" max="57" width="10.75390625" style="0" customWidth="1"/>
    <col min="58" max="58" width="10.00390625" style="0" customWidth="1"/>
    <col min="59" max="59" width="10.125" style="0" customWidth="1"/>
    <col min="60" max="61" width="10.625" style="0" customWidth="1"/>
    <col min="62" max="62" width="13.125" style="0" customWidth="1"/>
    <col min="63" max="63" width="11.00390625" style="0" customWidth="1"/>
  </cols>
  <sheetData>
    <row r="1" spans="1:60" ht="15">
      <c r="A1" s="1"/>
      <c r="B1" s="4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7"/>
      <c r="Q1" s="7"/>
      <c r="R1" s="7"/>
      <c r="S1" s="99" t="s">
        <v>26</v>
      </c>
      <c r="T1" s="99"/>
      <c r="U1" s="99"/>
      <c r="V1" s="1"/>
      <c r="W1" s="11"/>
      <c r="X1" s="1"/>
      <c r="Y1" s="1"/>
      <c r="Z1" s="11"/>
      <c r="AA1" s="1"/>
      <c r="AB1" s="1"/>
      <c r="AC1" s="1"/>
      <c r="AD1" s="1"/>
      <c r="AE1" s="1"/>
      <c r="AF1" s="1"/>
      <c r="AG1" s="1"/>
      <c r="AH1" s="15"/>
      <c r="AI1" s="16"/>
      <c r="AJ1" s="16"/>
      <c r="AK1" s="16"/>
      <c r="AL1" s="16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5.75" customHeight="1">
      <c r="A2" s="1"/>
      <c r="B2" s="1"/>
      <c r="C2" s="100" t="s">
        <v>45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"/>
      <c r="W2" s="11"/>
      <c r="X2" s="1"/>
      <c r="Y2" s="1"/>
      <c r="Z2" s="11"/>
      <c r="AA2" s="1"/>
      <c r="AB2" s="1"/>
      <c r="AC2" s="1"/>
      <c r="AD2" s="1"/>
      <c r="AE2" s="1"/>
      <c r="AF2" s="1"/>
      <c r="AG2" s="1"/>
      <c r="AH2" s="15"/>
      <c r="AI2" s="16"/>
      <c r="AJ2" s="16"/>
      <c r="AK2" s="16"/>
      <c r="AL2" s="1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5.75" customHeight="1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"/>
      <c r="U3" s="1"/>
      <c r="V3" s="1"/>
      <c r="W3" s="11"/>
      <c r="X3" s="1"/>
      <c r="Y3" s="1"/>
      <c r="Z3" s="11"/>
      <c r="AA3" s="1"/>
      <c r="AB3" s="1"/>
      <c r="AC3" s="1"/>
      <c r="AD3" s="1"/>
      <c r="AE3" s="1"/>
      <c r="AF3" s="1"/>
      <c r="AG3" s="1"/>
      <c r="AH3" s="15"/>
      <c r="AI3" s="16"/>
      <c r="AJ3" s="16"/>
      <c r="AK3" s="16"/>
      <c r="AL3" s="16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3" ht="12.75" customHeight="1">
      <c r="A4" s="101" t="s">
        <v>0</v>
      </c>
      <c r="B4" s="101"/>
      <c r="C4" s="61" t="s">
        <v>23</v>
      </c>
      <c r="D4" s="62"/>
      <c r="E4" s="63"/>
      <c r="F4" s="83" t="s">
        <v>1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67" t="s">
        <v>22</v>
      </c>
      <c r="AR4" s="68"/>
      <c r="AS4" s="69"/>
      <c r="AT4" s="79" t="s">
        <v>1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61" t="s">
        <v>21</v>
      </c>
      <c r="BJ4" s="62"/>
      <c r="BK4" s="63"/>
    </row>
    <row r="5" spans="1:63" ht="13.5" customHeight="1">
      <c r="A5" s="101"/>
      <c r="B5" s="101"/>
      <c r="C5" s="76"/>
      <c r="D5" s="77"/>
      <c r="E5" s="78"/>
      <c r="F5" s="79" t="s">
        <v>2</v>
      </c>
      <c r="G5" s="79"/>
      <c r="H5" s="79"/>
      <c r="I5" s="28"/>
      <c r="J5" s="80" t="s">
        <v>3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2"/>
      <c r="AH5" s="79" t="s">
        <v>4</v>
      </c>
      <c r="AI5" s="79"/>
      <c r="AJ5" s="79"/>
      <c r="AK5" s="83" t="s">
        <v>3</v>
      </c>
      <c r="AL5" s="84"/>
      <c r="AM5" s="84"/>
      <c r="AN5" s="84"/>
      <c r="AO5" s="84"/>
      <c r="AP5" s="84"/>
      <c r="AQ5" s="70"/>
      <c r="AR5" s="71"/>
      <c r="AS5" s="72"/>
      <c r="AT5" s="83" t="s">
        <v>3</v>
      </c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76"/>
      <c r="BJ5" s="77"/>
      <c r="BK5" s="78"/>
    </row>
    <row r="6" spans="1:63" ht="59.25" customHeight="1">
      <c r="A6" s="101"/>
      <c r="B6" s="101"/>
      <c r="C6" s="76"/>
      <c r="D6" s="77"/>
      <c r="E6" s="78"/>
      <c r="F6" s="79"/>
      <c r="G6" s="79"/>
      <c r="H6" s="79"/>
      <c r="I6" s="26"/>
      <c r="J6" s="61" t="s">
        <v>5</v>
      </c>
      <c r="K6" s="62"/>
      <c r="L6" s="63"/>
      <c r="M6" s="61" t="s">
        <v>6</v>
      </c>
      <c r="N6" s="62"/>
      <c r="O6" s="63"/>
      <c r="P6" s="61" t="s">
        <v>16</v>
      </c>
      <c r="Q6" s="62"/>
      <c r="R6" s="63"/>
      <c r="S6" s="61" t="s">
        <v>44</v>
      </c>
      <c r="T6" s="62"/>
      <c r="U6" s="63"/>
      <c r="V6" s="61" t="s">
        <v>7</v>
      </c>
      <c r="W6" s="62"/>
      <c r="X6" s="63"/>
      <c r="Y6" s="61" t="s">
        <v>19</v>
      </c>
      <c r="Z6" s="62"/>
      <c r="AA6" s="63"/>
      <c r="AB6" s="61" t="s">
        <v>8</v>
      </c>
      <c r="AC6" s="62"/>
      <c r="AD6" s="63"/>
      <c r="AE6" s="61" t="s">
        <v>9</v>
      </c>
      <c r="AF6" s="62"/>
      <c r="AG6" s="63"/>
      <c r="AH6" s="79"/>
      <c r="AI6" s="79"/>
      <c r="AJ6" s="79"/>
      <c r="AK6" s="61" t="s">
        <v>17</v>
      </c>
      <c r="AL6" s="62"/>
      <c r="AM6" s="63"/>
      <c r="AN6" s="61" t="s">
        <v>18</v>
      </c>
      <c r="AO6" s="62"/>
      <c r="AP6" s="63"/>
      <c r="AQ6" s="70"/>
      <c r="AR6" s="71"/>
      <c r="AS6" s="72"/>
      <c r="AT6" s="93" t="s">
        <v>20</v>
      </c>
      <c r="AU6" s="94"/>
      <c r="AV6" s="95"/>
      <c r="AW6" s="92" t="s">
        <v>1</v>
      </c>
      <c r="AX6" s="92"/>
      <c r="AY6" s="92"/>
      <c r="AZ6" s="85" t="s">
        <v>24</v>
      </c>
      <c r="BA6" s="86"/>
      <c r="BB6" s="87"/>
      <c r="BC6" s="85" t="s">
        <v>14</v>
      </c>
      <c r="BD6" s="86"/>
      <c r="BE6" s="87"/>
      <c r="BF6" s="61" t="s">
        <v>25</v>
      </c>
      <c r="BG6" s="62"/>
      <c r="BH6" s="63"/>
      <c r="BI6" s="76"/>
      <c r="BJ6" s="77"/>
      <c r="BK6" s="78"/>
    </row>
    <row r="7" spans="1:63" ht="77.25" customHeight="1">
      <c r="A7" s="101"/>
      <c r="B7" s="101"/>
      <c r="C7" s="64"/>
      <c r="D7" s="65"/>
      <c r="E7" s="66"/>
      <c r="F7" s="79"/>
      <c r="G7" s="79"/>
      <c r="H7" s="79"/>
      <c r="I7" s="27"/>
      <c r="J7" s="64"/>
      <c r="K7" s="65"/>
      <c r="L7" s="66"/>
      <c r="M7" s="64"/>
      <c r="N7" s="65"/>
      <c r="O7" s="66"/>
      <c r="P7" s="64"/>
      <c r="Q7" s="65"/>
      <c r="R7" s="66"/>
      <c r="S7" s="64"/>
      <c r="T7" s="65"/>
      <c r="U7" s="66"/>
      <c r="V7" s="64"/>
      <c r="W7" s="65"/>
      <c r="X7" s="66"/>
      <c r="Y7" s="64"/>
      <c r="Z7" s="65"/>
      <c r="AA7" s="66"/>
      <c r="AB7" s="64"/>
      <c r="AC7" s="65"/>
      <c r="AD7" s="66"/>
      <c r="AE7" s="64"/>
      <c r="AF7" s="65"/>
      <c r="AG7" s="66"/>
      <c r="AH7" s="79"/>
      <c r="AI7" s="79"/>
      <c r="AJ7" s="79"/>
      <c r="AK7" s="64"/>
      <c r="AL7" s="65"/>
      <c r="AM7" s="66"/>
      <c r="AN7" s="64"/>
      <c r="AO7" s="65"/>
      <c r="AP7" s="66"/>
      <c r="AQ7" s="73"/>
      <c r="AR7" s="74"/>
      <c r="AS7" s="75"/>
      <c r="AT7" s="96"/>
      <c r="AU7" s="97"/>
      <c r="AV7" s="98"/>
      <c r="AW7" s="91" t="s">
        <v>15</v>
      </c>
      <c r="AX7" s="91"/>
      <c r="AY7" s="91"/>
      <c r="AZ7" s="88"/>
      <c r="BA7" s="89"/>
      <c r="BB7" s="90"/>
      <c r="BC7" s="88"/>
      <c r="BD7" s="89"/>
      <c r="BE7" s="90"/>
      <c r="BF7" s="64"/>
      <c r="BG7" s="65"/>
      <c r="BH7" s="66"/>
      <c r="BI7" s="64"/>
      <c r="BJ7" s="65"/>
      <c r="BK7" s="66"/>
    </row>
    <row r="8" spans="1:63" ht="24.75" customHeight="1">
      <c r="A8" s="101"/>
      <c r="B8" s="101"/>
      <c r="C8" s="41" t="s">
        <v>10</v>
      </c>
      <c r="D8" s="41" t="s">
        <v>11</v>
      </c>
      <c r="E8" s="41" t="s">
        <v>12</v>
      </c>
      <c r="F8" s="41" t="s">
        <v>10</v>
      </c>
      <c r="G8" s="41" t="s">
        <v>11</v>
      </c>
      <c r="H8" s="41" t="s">
        <v>12</v>
      </c>
      <c r="I8" s="41"/>
      <c r="J8" s="41" t="s">
        <v>10</v>
      </c>
      <c r="K8" s="41" t="s">
        <v>11</v>
      </c>
      <c r="L8" s="41" t="s">
        <v>12</v>
      </c>
      <c r="M8" s="41" t="s">
        <v>10</v>
      </c>
      <c r="N8" s="41" t="s">
        <v>11</v>
      </c>
      <c r="O8" s="41" t="s">
        <v>12</v>
      </c>
      <c r="P8" s="41" t="s">
        <v>10</v>
      </c>
      <c r="Q8" s="41" t="s">
        <v>11</v>
      </c>
      <c r="R8" s="41" t="s">
        <v>12</v>
      </c>
      <c r="S8" s="41" t="s">
        <v>10</v>
      </c>
      <c r="T8" s="41" t="s">
        <v>11</v>
      </c>
      <c r="U8" s="41" t="s">
        <v>12</v>
      </c>
      <c r="V8" s="41" t="s">
        <v>10</v>
      </c>
      <c r="W8" s="42" t="s">
        <v>11</v>
      </c>
      <c r="X8" s="41" t="s">
        <v>12</v>
      </c>
      <c r="Y8" s="41" t="s">
        <v>10</v>
      </c>
      <c r="Z8" s="42" t="s">
        <v>11</v>
      </c>
      <c r="AA8" s="41" t="s">
        <v>12</v>
      </c>
      <c r="AB8" s="41" t="s">
        <v>10</v>
      </c>
      <c r="AC8" s="41" t="s">
        <v>11</v>
      </c>
      <c r="AD8" s="41" t="s">
        <v>12</v>
      </c>
      <c r="AE8" s="41" t="s">
        <v>10</v>
      </c>
      <c r="AF8" s="41" t="s">
        <v>11</v>
      </c>
      <c r="AG8" s="41" t="s">
        <v>12</v>
      </c>
      <c r="AH8" s="42" t="s">
        <v>10</v>
      </c>
      <c r="AI8" s="41" t="s">
        <v>11</v>
      </c>
      <c r="AJ8" s="41" t="s">
        <v>12</v>
      </c>
      <c r="AK8" s="41" t="s">
        <v>10</v>
      </c>
      <c r="AL8" s="41" t="s">
        <v>11</v>
      </c>
      <c r="AM8" s="41" t="s">
        <v>12</v>
      </c>
      <c r="AN8" s="41" t="s">
        <v>10</v>
      </c>
      <c r="AO8" s="41" t="s">
        <v>11</v>
      </c>
      <c r="AP8" s="41" t="s">
        <v>12</v>
      </c>
      <c r="AQ8" s="41" t="s">
        <v>10</v>
      </c>
      <c r="AR8" s="41" t="s">
        <v>11</v>
      </c>
      <c r="AS8" s="41" t="s">
        <v>12</v>
      </c>
      <c r="AT8" s="43" t="s">
        <v>10</v>
      </c>
      <c r="AU8" s="41" t="s">
        <v>11</v>
      </c>
      <c r="AV8" s="41" t="s">
        <v>12</v>
      </c>
      <c r="AW8" s="41" t="s">
        <v>10</v>
      </c>
      <c r="AX8" s="41" t="s">
        <v>11</v>
      </c>
      <c r="AY8" s="41" t="s">
        <v>12</v>
      </c>
      <c r="AZ8" s="41" t="s">
        <v>10</v>
      </c>
      <c r="BA8" s="41" t="s">
        <v>11</v>
      </c>
      <c r="BB8" s="41" t="s">
        <v>12</v>
      </c>
      <c r="BC8" s="41" t="s">
        <v>10</v>
      </c>
      <c r="BD8" s="41" t="s">
        <v>11</v>
      </c>
      <c r="BE8" s="41" t="s">
        <v>12</v>
      </c>
      <c r="BF8" s="41" t="s">
        <v>10</v>
      </c>
      <c r="BG8" s="41" t="s">
        <v>11</v>
      </c>
      <c r="BH8" s="41" t="s">
        <v>12</v>
      </c>
      <c r="BI8" s="41" t="s">
        <v>10</v>
      </c>
      <c r="BJ8" s="41" t="s">
        <v>11</v>
      </c>
      <c r="BK8" s="41" t="s">
        <v>12</v>
      </c>
    </row>
    <row r="9" spans="1:63" ht="12.75">
      <c r="A9" s="57">
        <v>1</v>
      </c>
      <c r="B9" s="58"/>
      <c r="C9" s="35">
        <v>2</v>
      </c>
      <c r="D9" s="35">
        <v>3</v>
      </c>
      <c r="E9" s="36">
        <v>4</v>
      </c>
      <c r="F9" s="35">
        <v>5</v>
      </c>
      <c r="G9" s="35">
        <v>6</v>
      </c>
      <c r="H9" s="36">
        <v>7</v>
      </c>
      <c r="I9" s="36"/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6">
        <v>13</v>
      </c>
      <c r="P9" s="36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6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6">
        <v>26</v>
      </c>
      <c r="AC9" s="36">
        <v>27</v>
      </c>
      <c r="AD9" s="36">
        <v>28</v>
      </c>
      <c r="AE9" s="36">
        <v>29</v>
      </c>
      <c r="AF9" s="36">
        <v>30</v>
      </c>
      <c r="AG9" s="36">
        <v>31</v>
      </c>
      <c r="AH9" s="38">
        <v>32</v>
      </c>
      <c r="AI9" s="35">
        <v>33</v>
      </c>
      <c r="AJ9" s="35">
        <v>34</v>
      </c>
      <c r="AK9" s="35">
        <v>35</v>
      </c>
      <c r="AL9" s="35">
        <v>36</v>
      </c>
      <c r="AM9" s="35">
        <v>37</v>
      </c>
      <c r="AN9" s="35">
        <v>38</v>
      </c>
      <c r="AO9" s="35">
        <v>39</v>
      </c>
      <c r="AP9" s="35">
        <v>40</v>
      </c>
      <c r="AQ9" s="38">
        <v>41</v>
      </c>
      <c r="AR9" s="35">
        <v>42</v>
      </c>
      <c r="AS9" s="35">
        <v>43</v>
      </c>
      <c r="AT9" s="39">
        <v>44</v>
      </c>
      <c r="AU9" s="35">
        <v>45</v>
      </c>
      <c r="AV9" s="35">
        <v>46</v>
      </c>
      <c r="AW9" s="35">
        <v>47</v>
      </c>
      <c r="AX9" s="35">
        <v>48</v>
      </c>
      <c r="AY9" s="35">
        <v>49</v>
      </c>
      <c r="AZ9" s="38">
        <v>50</v>
      </c>
      <c r="BA9" s="38">
        <v>51</v>
      </c>
      <c r="BB9" s="38">
        <v>52</v>
      </c>
      <c r="BC9" s="38">
        <v>53</v>
      </c>
      <c r="BD9" s="38">
        <v>54</v>
      </c>
      <c r="BE9" s="38">
        <v>55</v>
      </c>
      <c r="BF9" s="38">
        <v>56</v>
      </c>
      <c r="BG9" s="38">
        <v>57</v>
      </c>
      <c r="BH9" s="38">
        <v>58</v>
      </c>
      <c r="BI9" s="35">
        <v>59</v>
      </c>
      <c r="BJ9" s="35">
        <v>60</v>
      </c>
      <c r="BK9" s="36">
        <v>61</v>
      </c>
    </row>
    <row r="10" spans="1:65" s="18" customFormat="1" ht="12.75">
      <c r="A10" s="2">
        <v>1</v>
      </c>
      <c r="B10" s="45" t="s">
        <v>28</v>
      </c>
      <c r="C10" s="46">
        <f>F10+AH10</f>
        <v>4682.8</v>
      </c>
      <c r="D10" s="46">
        <f>G10+AI10</f>
        <v>3245</v>
      </c>
      <c r="E10" s="3">
        <f>D10/C10*100</f>
        <v>69.29614760399761</v>
      </c>
      <c r="F10" s="29">
        <v>803.9</v>
      </c>
      <c r="G10" s="3">
        <v>507.2</v>
      </c>
      <c r="H10" s="3">
        <f>G10/F10*100</f>
        <v>63.092424430899364</v>
      </c>
      <c r="I10" s="3">
        <f>K10+N10+Q10+T10</f>
        <v>374.3</v>
      </c>
      <c r="J10" s="29">
        <v>138.6</v>
      </c>
      <c r="K10" s="3">
        <v>123.2</v>
      </c>
      <c r="L10" s="3">
        <f>K10/J10*100</f>
        <v>88.8888888888889</v>
      </c>
      <c r="M10" s="29">
        <v>3.9</v>
      </c>
      <c r="N10" s="3">
        <v>0</v>
      </c>
      <c r="O10" s="3">
        <f>N10/M10*100</f>
        <v>0</v>
      </c>
      <c r="P10" s="29">
        <v>34.3</v>
      </c>
      <c r="Q10" s="3">
        <v>35.7</v>
      </c>
      <c r="R10" s="3">
        <f>Q10/P10*100</f>
        <v>104.08163265306125</v>
      </c>
      <c r="S10" s="29">
        <v>214.2</v>
      </c>
      <c r="T10" s="3">
        <v>215.4</v>
      </c>
      <c r="U10" s="3">
        <f>T10/S10*100</f>
        <v>100.56022408963585</v>
      </c>
      <c r="V10" s="29">
        <v>89.7</v>
      </c>
      <c r="W10" s="14">
        <v>95.2</v>
      </c>
      <c r="X10" s="3">
        <f>W10/V10*100</f>
        <v>106.13154960981048</v>
      </c>
      <c r="Y10" s="29"/>
      <c r="Z10" s="14">
        <v>0</v>
      </c>
      <c r="AA10" s="3" t="e">
        <f>Z10/Y10*100</f>
        <v>#DIV/0!</v>
      </c>
      <c r="AB10" s="29">
        <v>3.1</v>
      </c>
      <c r="AC10" s="3">
        <v>10.1</v>
      </c>
      <c r="AD10" s="3">
        <f>AC10/AB10*100</f>
        <v>325.8064516129032</v>
      </c>
      <c r="AE10" s="29"/>
      <c r="AF10" s="3"/>
      <c r="AG10" s="3" t="e">
        <f>AF10/AE10*100</f>
        <v>#DIV/0!</v>
      </c>
      <c r="AH10" s="29">
        <v>3878.9</v>
      </c>
      <c r="AI10" s="3">
        <v>2737.8</v>
      </c>
      <c r="AJ10" s="3">
        <f>AI10/AH10*100</f>
        <v>70.58186599293614</v>
      </c>
      <c r="AK10" s="29">
        <v>2532.9</v>
      </c>
      <c r="AL10" s="3">
        <v>1815.9</v>
      </c>
      <c r="AM10" s="3">
        <f>AL10/AK10*100</f>
        <v>71.692526353192</v>
      </c>
      <c r="AN10" s="29">
        <v>0</v>
      </c>
      <c r="AO10" s="3">
        <v>0</v>
      </c>
      <c r="AP10" s="3" t="e">
        <f>AO10/AN10*100</f>
        <v>#DIV/0!</v>
      </c>
      <c r="AQ10" s="47">
        <v>5024.5</v>
      </c>
      <c r="AR10" s="4">
        <v>2944</v>
      </c>
      <c r="AS10" s="3">
        <f>AR10/AQ10*100</f>
        <v>58.59289481540452</v>
      </c>
      <c r="AT10" s="48">
        <v>842.2</v>
      </c>
      <c r="AU10" s="3">
        <v>651.7</v>
      </c>
      <c r="AV10" s="3">
        <f>AU10/AT10*100</f>
        <v>77.3806696746616</v>
      </c>
      <c r="AW10" s="49">
        <v>831.1</v>
      </c>
      <c r="AX10" s="4">
        <v>642.7</v>
      </c>
      <c r="AY10" s="3">
        <f>AX10/AW10*100</f>
        <v>77.3312477439538</v>
      </c>
      <c r="AZ10" s="32">
        <v>725.7</v>
      </c>
      <c r="BA10" s="6">
        <v>174.6</v>
      </c>
      <c r="BB10" s="14">
        <f>BA10/AZ10*100</f>
        <v>24.059528730880526</v>
      </c>
      <c r="BC10" s="49">
        <v>870</v>
      </c>
      <c r="BD10" s="6">
        <v>519.9</v>
      </c>
      <c r="BE10" s="3">
        <f>BD10/BC10*100</f>
        <v>59.758620689655174</v>
      </c>
      <c r="BF10" s="49">
        <v>1475.8</v>
      </c>
      <c r="BG10" s="4">
        <v>1136.2</v>
      </c>
      <c r="BH10" s="3">
        <f>BG10/BF10*100</f>
        <v>76.98875186339613</v>
      </c>
      <c r="BI10" s="47">
        <f>C10-AQ10</f>
        <v>-341.6999999999998</v>
      </c>
      <c r="BJ10" s="50">
        <f>D10-AR10</f>
        <v>301</v>
      </c>
      <c r="BK10" s="3">
        <f>BJ10/BI10*100</f>
        <v>-88.08896693005566</v>
      </c>
      <c r="BM10" s="20"/>
    </row>
    <row r="11" spans="1:65" s="18" customFormat="1" ht="12.75" customHeight="1">
      <c r="A11" s="2">
        <v>2</v>
      </c>
      <c r="B11" s="45" t="s">
        <v>29</v>
      </c>
      <c r="C11" s="46">
        <f aca="true" t="shared" si="0" ref="C11:C26">F11+AH11</f>
        <v>4472.5</v>
      </c>
      <c r="D11" s="46">
        <f aca="true" t="shared" si="1" ref="D11:D26">G11+AI11</f>
        <v>3532.4</v>
      </c>
      <c r="E11" s="3">
        <f aca="true" t="shared" si="2" ref="E11:E27">D11/C11*100</f>
        <v>78.98043599776412</v>
      </c>
      <c r="F11" s="29">
        <v>890.6</v>
      </c>
      <c r="G11" s="3">
        <v>754</v>
      </c>
      <c r="H11" s="3">
        <f aca="true" t="shared" si="3" ref="H11:H26">G11/F11*100</f>
        <v>84.66202560071862</v>
      </c>
      <c r="I11" s="3">
        <f aca="true" t="shared" si="4" ref="I11:I27">K11+N11+Q11+T11</f>
        <v>255.10000000000002</v>
      </c>
      <c r="J11" s="29">
        <v>150.4</v>
      </c>
      <c r="K11" s="3">
        <v>56.9</v>
      </c>
      <c r="L11" s="3">
        <f>K11/J11*100</f>
        <v>37.83244680851063</v>
      </c>
      <c r="M11" s="29">
        <v>53.5</v>
      </c>
      <c r="N11" s="3">
        <v>0</v>
      </c>
      <c r="O11" s="3">
        <f aca="true" t="shared" si="5" ref="O11:O26">N11/M11*100</f>
        <v>0</v>
      </c>
      <c r="P11" s="29">
        <v>48.9</v>
      </c>
      <c r="Q11" s="3">
        <v>71.4</v>
      </c>
      <c r="R11" s="3">
        <f aca="true" t="shared" si="6" ref="R11:R26">Q11/P11*100</f>
        <v>146.01226993865032</v>
      </c>
      <c r="S11" s="29">
        <v>195.5</v>
      </c>
      <c r="T11" s="3">
        <v>126.8</v>
      </c>
      <c r="U11" s="3">
        <f aca="true" t="shared" si="7" ref="U11:U26">T11/S11*100</f>
        <v>64.85933503836317</v>
      </c>
      <c r="V11" s="29">
        <v>31.3</v>
      </c>
      <c r="W11" s="14">
        <v>24.1</v>
      </c>
      <c r="X11" s="3">
        <f aca="true" t="shared" si="8" ref="X11:X26">W11/V11*100</f>
        <v>76.99680511182109</v>
      </c>
      <c r="Y11" s="29"/>
      <c r="Z11" s="14">
        <v>0</v>
      </c>
      <c r="AA11" s="3" t="e">
        <f aca="true" t="shared" si="9" ref="AA11:AA26">Z11/Y11*100</f>
        <v>#DIV/0!</v>
      </c>
      <c r="AB11" s="29">
        <v>0</v>
      </c>
      <c r="AC11" s="3">
        <v>0</v>
      </c>
      <c r="AD11" s="3" t="e">
        <f aca="true" t="shared" si="10" ref="AD11:AD26">AC11/AB11*100</f>
        <v>#DIV/0!</v>
      </c>
      <c r="AE11" s="29"/>
      <c r="AF11" s="3"/>
      <c r="AG11" s="3" t="e">
        <f aca="true" t="shared" si="11" ref="AG11:AG26">AF11/AE11*100</f>
        <v>#DIV/0!</v>
      </c>
      <c r="AH11" s="29">
        <v>3581.9</v>
      </c>
      <c r="AI11" s="3">
        <v>2778.4</v>
      </c>
      <c r="AJ11" s="3">
        <f>AI11/AH11*100</f>
        <v>77.56777129456434</v>
      </c>
      <c r="AK11" s="29">
        <v>2346.7</v>
      </c>
      <c r="AL11" s="3">
        <v>1657.6</v>
      </c>
      <c r="AM11" s="3">
        <f aca="true" t="shared" si="12" ref="AM11:AM26">AL11/AK11*100</f>
        <v>70.63536029317765</v>
      </c>
      <c r="AN11" s="29">
        <v>0</v>
      </c>
      <c r="AO11" s="3">
        <v>0</v>
      </c>
      <c r="AP11" s="3" t="e">
        <f aca="true" t="shared" si="13" ref="AP11:AP26">AO11/AN11*100</f>
        <v>#DIV/0!</v>
      </c>
      <c r="AQ11" s="47">
        <v>4580.2</v>
      </c>
      <c r="AR11" s="4">
        <v>2866.2</v>
      </c>
      <c r="AS11" s="3">
        <f aca="true" t="shared" si="14" ref="AS11:AS26">AR11/AQ11*100</f>
        <v>62.578053360115284</v>
      </c>
      <c r="AT11" s="51">
        <v>874.9</v>
      </c>
      <c r="AU11" s="3">
        <v>591.5</v>
      </c>
      <c r="AV11" s="3">
        <f aca="true" t="shared" si="15" ref="AV11:AV26">AU11/AT11*100</f>
        <v>67.60772659732541</v>
      </c>
      <c r="AW11" s="49">
        <v>839.7</v>
      </c>
      <c r="AX11" s="4">
        <v>557.2</v>
      </c>
      <c r="AY11" s="3">
        <f aca="true" t="shared" si="16" ref="AY11:AY26">AX11/AW11*100</f>
        <v>66.35703227343099</v>
      </c>
      <c r="AZ11" s="31">
        <v>627.9</v>
      </c>
      <c r="BA11" s="6">
        <v>552</v>
      </c>
      <c r="BB11" s="14">
        <f aca="true" t="shared" si="17" ref="BB11:BB26">BA11/AZ11*100</f>
        <v>87.91208791208791</v>
      </c>
      <c r="BC11" s="49">
        <v>895.3</v>
      </c>
      <c r="BD11" s="6">
        <v>301.3</v>
      </c>
      <c r="BE11" s="3">
        <f aca="true" t="shared" si="18" ref="BE11:BE26">BD11/BC11*100</f>
        <v>33.65352395844968</v>
      </c>
      <c r="BF11" s="49">
        <v>1319.2</v>
      </c>
      <c r="BG11" s="4">
        <v>599</v>
      </c>
      <c r="BH11" s="3">
        <f aca="true" t="shared" si="19" ref="BH11:BH26">BG11/BF11*100</f>
        <v>45.40630685263796</v>
      </c>
      <c r="BI11" s="47">
        <f aca="true" t="shared" si="20" ref="BI11:BI26">C11-AQ11</f>
        <v>-107.69999999999982</v>
      </c>
      <c r="BJ11" s="50">
        <f aca="true" t="shared" si="21" ref="BJ11:BJ26">D11-AR11</f>
        <v>666.2000000000003</v>
      </c>
      <c r="BK11" s="3">
        <f aca="true" t="shared" si="22" ref="BK11:BK27">BJ11/BI11*100</f>
        <v>-618.570102135563</v>
      </c>
      <c r="BM11" s="20"/>
    </row>
    <row r="12" spans="1:65" s="18" customFormat="1" ht="12.75">
      <c r="A12" s="2">
        <v>3</v>
      </c>
      <c r="B12" s="45" t="s">
        <v>30</v>
      </c>
      <c r="C12" s="46">
        <f t="shared" si="0"/>
        <v>5449.799999999999</v>
      </c>
      <c r="D12" s="46">
        <f t="shared" si="1"/>
        <v>3858.5</v>
      </c>
      <c r="E12" s="3">
        <f t="shared" si="2"/>
        <v>70.80076333076444</v>
      </c>
      <c r="F12" s="29">
        <v>1140.1</v>
      </c>
      <c r="G12" s="3">
        <v>905</v>
      </c>
      <c r="H12" s="3">
        <f t="shared" si="3"/>
        <v>79.37900184194369</v>
      </c>
      <c r="I12" s="3">
        <f t="shared" si="4"/>
        <v>548.4</v>
      </c>
      <c r="J12" s="29">
        <v>301</v>
      </c>
      <c r="K12" s="3">
        <v>245.1</v>
      </c>
      <c r="L12" s="3">
        <f aca="true" t="shared" si="23" ref="L12:L26">K12/J12*100</f>
        <v>81.42857142857143</v>
      </c>
      <c r="M12" s="29">
        <v>10.7</v>
      </c>
      <c r="N12" s="3">
        <v>25.4</v>
      </c>
      <c r="O12" s="3">
        <f t="shared" si="5"/>
        <v>237.38317757009347</v>
      </c>
      <c r="P12" s="29">
        <v>63.7</v>
      </c>
      <c r="Q12" s="3">
        <v>55.2</v>
      </c>
      <c r="R12" s="3">
        <f t="shared" si="6"/>
        <v>86.65620094191523</v>
      </c>
      <c r="S12" s="30">
        <v>309.2</v>
      </c>
      <c r="T12" s="3">
        <v>222.7</v>
      </c>
      <c r="U12" s="3">
        <f t="shared" si="7"/>
        <v>72.02457956015523</v>
      </c>
      <c r="V12" s="29">
        <v>29</v>
      </c>
      <c r="W12" s="14">
        <v>48</v>
      </c>
      <c r="X12" s="3">
        <f t="shared" si="8"/>
        <v>165.51724137931035</v>
      </c>
      <c r="Y12" s="29"/>
      <c r="Z12" s="14">
        <v>0</v>
      </c>
      <c r="AA12" s="3" t="e">
        <f t="shared" si="9"/>
        <v>#DIV/0!</v>
      </c>
      <c r="AB12" s="29">
        <v>17.5</v>
      </c>
      <c r="AC12" s="3">
        <v>15</v>
      </c>
      <c r="AD12" s="3">
        <f t="shared" si="10"/>
        <v>85.71428571428571</v>
      </c>
      <c r="AE12" s="29"/>
      <c r="AF12" s="3"/>
      <c r="AG12" s="3" t="e">
        <f t="shared" si="11"/>
        <v>#DIV/0!</v>
      </c>
      <c r="AH12" s="29">
        <v>4309.7</v>
      </c>
      <c r="AI12" s="3">
        <v>2953.5</v>
      </c>
      <c r="AJ12" s="3">
        <f>AI12/AH12*100</f>
        <v>68.53145230526488</v>
      </c>
      <c r="AK12" s="29">
        <v>2517.8</v>
      </c>
      <c r="AL12" s="3">
        <v>1797.3</v>
      </c>
      <c r="AM12" s="3">
        <f t="shared" si="12"/>
        <v>71.38374771626022</v>
      </c>
      <c r="AN12" s="29">
        <v>0</v>
      </c>
      <c r="AO12" s="3">
        <v>0</v>
      </c>
      <c r="AP12" s="3" t="e">
        <f t="shared" si="13"/>
        <v>#DIV/0!</v>
      </c>
      <c r="AQ12" s="31">
        <v>5727.8</v>
      </c>
      <c r="AR12" s="4">
        <v>3061.3</v>
      </c>
      <c r="AS12" s="3">
        <f t="shared" si="14"/>
        <v>53.446349383707535</v>
      </c>
      <c r="AT12" s="51">
        <v>863.2</v>
      </c>
      <c r="AU12" s="3">
        <v>626</v>
      </c>
      <c r="AV12" s="3">
        <f t="shared" si="15"/>
        <v>72.52085264133457</v>
      </c>
      <c r="AW12" s="49">
        <v>855.6</v>
      </c>
      <c r="AX12" s="4">
        <v>620.5</v>
      </c>
      <c r="AY12" s="3">
        <f t="shared" si="16"/>
        <v>72.52220663861617</v>
      </c>
      <c r="AZ12" s="31">
        <v>755.7</v>
      </c>
      <c r="BA12" s="6">
        <v>89.9</v>
      </c>
      <c r="BB12" s="14">
        <f t="shared" si="17"/>
        <v>11.896255127696175</v>
      </c>
      <c r="BC12" s="49">
        <v>1434.5</v>
      </c>
      <c r="BD12" s="6">
        <v>1084</v>
      </c>
      <c r="BE12" s="3">
        <f t="shared" si="18"/>
        <v>75.56639944231439</v>
      </c>
      <c r="BF12" s="49">
        <v>1771.3</v>
      </c>
      <c r="BG12" s="4">
        <v>1182.5</v>
      </c>
      <c r="BH12" s="3">
        <f t="shared" si="19"/>
        <v>66.75887766047536</v>
      </c>
      <c r="BI12" s="47">
        <f t="shared" si="20"/>
        <v>-278.0000000000009</v>
      </c>
      <c r="BJ12" s="50">
        <f t="shared" si="21"/>
        <v>797.1999999999998</v>
      </c>
      <c r="BK12" s="3">
        <f t="shared" si="22"/>
        <v>-286.76258992805657</v>
      </c>
      <c r="BM12" s="20"/>
    </row>
    <row r="13" spans="1:65" s="18" customFormat="1" ht="12.75">
      <c r="A13" s="2">
        <v>4</v>
      </c>
      <c r="B13" s="45" t="s">
        <v>31</v>
      </c>
      <c r="C13" s="46">
        <f t="shared" si="0"/>
        <v>5002.8</v>
      </c>
      <c r="D13" s="46">
        <f t="shared" si="1"/>
        <v>3743.3999999999996</v>
      </c>
      <c r="E13" s="3">
        <f t="shared" si="2"/>
        <v>74.82609738546412</v>
      </c>
      <c r="F13" s="29">
        <v>998.1</v>
      </c>
      <c r="G13" s="3">
        <v>848.3</v>
      </c>
      <c r="H13" s="3">
        <f t="shared" si="3"/>
        <v>84.99148381925659</v>
      </c>
      <c r="I13" s="3">
        <f t="shared" si="4"/>
        <v>591.3</v>
      </c>
      <c r="J13" s="29">
        <v>185.9</v>
      </c>
      <c r="K13" s="3">
        <v>196.5</v>
      </c>
      <c r="L13" s="3">
        <f t="shared" si="23"/>
        <v>105.70199031737492</v>
      </c>
      <c r="M13" s="29">
        <v>189</v>
      </c>
      <c r="N13" s="3">
        <v>195.7</v>
      </c>
      <c r="O13" s="3">
        <f t="shared" si="5"/>
        <v>103.54497354497354</v>
      </c>
      <c r="P13" s="29">
        <v>20.2</v>
      </c>
      <c r="Q13" s="3">
        <v>18</v>
      </c>
      <c r="R13" s="3">
        <f t="shared" si="6"/>
        <v>89.10891089108911</v>
      </c>
      <c r="S13" s="29">
        <v>178.5</v>
      </c>
      <c r="T13" s="3">
        <v>181.1</v>
      </c>
      <c r="U13" s="3">
        <f t="shared" si="7"/>
        <v>101.45658263305322</v>
      </c>
      <c r="V13" s="29">
        <v>14</v>
      </c>
      <c r="W13" s="14">
        <v>20.5</v>
      </c>
      <c r="X13" s="3">
        <f t="shared" si="8"/>
        <v>146.42857142857142</v>
      </c>
      <c r="Y13" s="29"/>
      <c r="Z13" s="14">
        <v>0</v>
      </c>
      <c r="AA13" s="3" t="e">
        <f t="shared" si="9"/>
        <v>#DIV/0!</v>
      </c>
      <c r="AB13" s="29">
        <v>52.5</v>
      </c>
      <c r="AC13" s="3">
        <v>45</v>
      </c>
      <c r="AD13" s="3">
        <f t="shared" si="10"/>
        <v>85.71428571428571</v>
      </c>
      <c r="AE13" s="29"/>
      <c r="AF13" s="3"/>
      <c r="AG13" s="3" t="e">
        <f t="shared" si="11"/>
        <v>#DIV/0!</v>
      </c>
      <c r="AH13" s="29">
        <v>4004.7</v>
      </c>
      <c r="AI13" s="3">
        <v>2895.1</v>
      </c>
      <c r="AJ13" s="3">
        <f>AI13/AH13*100</f>
        <v>72.29255624641047</v>
      </c>
      <c r="AK13" s="29">
        <v>1809.1</v>
      </c>
      <c r="AL13" s="3">
        <v>1299.1</v>
      </c>
      <c r="AM13" s="3">
        <f t="shared" si="12"/>
        <v>71.8091868885081</v>
      </c>
      <c r="AN13" s="29">
        <v>438.4</v>
      </c>
      <c r="AO13" s="3">
        <v>328.7</v>
      </c>
      <c r="AP13" s="3">
        <f t="shared" si="13"/>
        <v>74.9771897810219</v>
      </c>
      <c r="AQ13" s="31">
        <v>6085.3</v>
      </c>
      <c r="AR13" s="4">
        <v>4461.3</v>
      </c>
      <c r="AS13" s="3">
        <f t="shared" si="14"/>
        <v>73.31273725206646</v>
      </c>
      <c r="AT13" s="51">
        <v>864.8</v>
      </c>
      <c r="AU13" s="3">
        <v>675.1</v>
      </c>
      <c r="AV13" s="3">
        <f t="shared" si="15"/>
        <v>78.06429232192416</v>
      </c>
      <c r="AW13" s="49">
        <v>862.4</v>
      </c>
      <c r="AX13" s="4">
        <v>673.7</v>
      </c>
      <c r="AY13" s="3">
        <f t="shared" si="16"/>
        <v>78.11920222634508</v>
      </c>
      <c r="AZ13" s="31">
        <v>535.7</v>
      </c>
      <c r="BA13" s="6">
        <v>475.7</v>
      </c>
      <c r="BB13" s="14">
        <f t="shared" si="17"/>
        <v>88.79970132536866</v>
      </c>
      <c r="BC13" s="49">
        <v>1762.3</v>
      </c>
      <c r="BD13" s="6">
        <v>1559.7</v>
      </c>
      <c r="BE13" s="3">
        <f t="shared" si="18"/>
        <v>88.50365998978607</v>
      </c>
      <c r="BF13" s="49">
        <v>2062</v>
      </c>
      <c r="BG13" s="4">
        <v>1611.2</v>
      </c>
      <c r="BH13" s="3">
        <f t="shared" si="19"/>
        <v>78.13773035887488</v>
      </c>
      <c r="BI13" s="47">
        <f t="shared" si="20"/>
        <v>-1082.5</v>
      </c>
      <c r="BJ13" s="50">
        <f t="shared" si="21"/>
        <v>-717.9000000000005</v>
      </c>
      <c r="BK13" s="3">
        <f t="shared" si="22"/>
        <v>66.31870669745965</v>
      </c>
      <c r="BM13" s="20"/>
    </row>
    <row r="14" spans="1:65" s="18" customFormat="1" ht="12.75">
      <c r="A14" s="2">
        <v>5</v>
      </c>
      <c r="B14" s="45" t="s">
        <v>32</v>
      </c>
      <c r="C14" s="46">
        <f t="shared" si="0"/>
        <v>4710.9</v>
      </c>
      <c r="D14" s="46">
        <f t="shared" si="1"/>
        <v>3236.6</v>
      </c>
      <c r="E14" s="3">
        <f t="shared" si="2"/>
        <v>68.70449383345009</v>
      </c>
      <c r="F14" s="29">
        <v>2338</v>
      </c>
      <c r="G14" s="3">
        <v>2120.5</v>
      </c>
      <c r="H14" s="3">
        <f t="shared" si="3"/>
        <v>90.69717707442258</v>
      </c>
      <c r="I14" s="3">
        <f t="shared" si="4"/>
        <v>1834.3</v>
      </c>
      <c r="J14" s="29">
        <v>1640</v>
      </c>
      <c r="K14" s="3">
        <v>1297.3</v>
      </c>
      <c r="L14" s="3">
        <f t="shared" si="23"/>
        <v>79.10365853658536</v>
      </c>
      <c r="M14" s="29">
        <v>5.1</v>
      </c>
      <c r="N14" s="3">
        <v>0.1</v>
      </c>
      <c r="O14" s="3">
        <f t="shared" si="5"/>
        <v>1.9607843137254906</v>
      </c>
      <c r="P14" s="29">
        <v>31.3</v>
      </c>
      <c r="Q14" s="3">
        <v>33.2</v>
      </c>
      <c r="R14" s="3">
        <f t="shared" si="6"/>
        <v>106.0702875399361</v>
      </c>
      <c r="S14" s="29">
        <v>418.8</v>
      </c>
      <c r="T14" s="3">
        <v>503.7</v>
      </c>
      <c r="U14" s="3">
        <f t="shared" si="7"/>
        <v>120.27220630372493</v>
      </c>
      <c r="V14" s="29">
        <v>138.6</v>
      </c>
      <c r="W14" s="14">
        <v>154.5</v>
      </c>
      <c r="X14" s="3">
        <f t="shared" si="8"/>
        <v>111.47186147186147</v>
      </c>
      <c r="Y14" s="29"/>
      <c r="Z14" s="14">
        <v>0</v>
      </c>
      <c r="AA14" s="3" t="e">
        <f t="shared" si="9"/>
        <v>#DIV/0!</v>
      </c>
      <c r="AB14" s="29">
        <v>8.2</v>
      </c>
      <c r="AC14" s="3">
        <v>0.4</v>
      </c>
      <c r="AD14" s="3">
        <f t="shared" si="10"/>
        <v>4.878048780487806</v>
      </c>
      <c r="AE14" s="29"/>
      <c r="AF14" s="3"/>
      <c r="AG14" s="3" t="e">
        <f t="shared" si="11"/>
        <v>#DIV/0!</v>
      </c>
      <c r="AH14" s="29">
        <v>2372.9</v>
      </c>
      <c r="AI14" s="3">
        <v>1116.1</v>
      </c>
      <c r="AJ14" s="3">
        <f aca="true" t="shared" si="24" ref="AJ14:AJ26">AI14/AH14*100</f>
        <v>47.035273294281254</v>
      </c>
      <c r="AK14" s="29">
        <v>824</v>
      </c>
      <c r="AL14" s="3">
        <v>536</v>
      </c>
      <c r="AM14" s="3">
        <f t="shared" si="12"/>
        <v>65.0485436893204</v>
      </c>
      <c r="AN14" s="29">
        <v>0</v>
      </c>
      <c r="AO14" s="3">
        <v>0</v>
      </c>
      <c r="AP14" s="3" t="e">
        <f t="shared" si="13"/>
        <v>#DIV/0!</v>
      </c>
      <c r="AQ14" s="31">
        <v>5233.2</v>
      </c>
      <c r="AR14" s="4">
        <v>2569.2</v>
      </c>
      <c r="AS14" s="3">
        <f t="shared" si="14"/>
        <v>49.09424443934877</v>
      </c>
      <c r="AT14" s="51">
        <v>924.3</v>
      </c>
      <c r="AU14" s="3">
        <v>587</v>
      </c>
      <c r="AV14" s="3">
        <f t="shared" si="15"/>
        <v>63.50751920372174</v>
      </c>
      <c r="AW14" s="49">
        <v>920.7</v>
      </c>
      <c r="AX14" s="4">
        <v>585.4</v>
      </c>
      <c r="AY14" s="3">
        <f t="shared" si="16"/>
        <v>63.58205713044423</v>
      </c>
      <c r="AZ14" s="31">
        <v>668.7</v>
      </c>
      <c r="BA14" s="6">
        <v>101.9</v>
      </c>
      <c r="BB14" s="14">
        <f t="shared" si="17"/>
        <v>15.238522506355615</v>
      </c>
      <c r="BC14" s="49">
        <v>904.4</v>
      </c>
      <c r="BD14" s="6">
        <v>496.8</v>
      </c>
      <c r="BE14" s="3">
        <f t="shared" si="18"/>
        <v>54.93144626271561</v>
      </c>
      <c r="BF14" s="49">
        <v>2372</v>
      </c>
      <c r="BG14" s="4">
        <v>1078.9</v>
      </c>
      <c r="BH14" s="3">
        <f t="shared" si="19"/>
        <v>45.484822934232724</v>
      </c>
      <c r="BI14" s="47">
        <f t="shared" si="20"/>
        <v>-522.3000000000002</v>
      </c>
      <c r="BJ14" s="50">
        <f t="shared" si="21"/>
        <v>667.4000000000001</v>
      </c>
      <c r="BK14" s="3">
        <f t="shared" si="22"/>
        <v>-127.78096879188203</v>
      </c>
      <c r="BM14" s="20"/>
    </row>
    <row r="15" spans="1:65" s="18" customFormat="1" ht="13.5" customHeight="1">
      <c r="A15" s="2">
        <v>6</v>
      </c>
      <c r="B15" s="45" t="s">
        <v>33</v>
      </c>
      <c r="C15" s="46">
        <f t="shared" si="0"/>
        <v>3880.3</v>
      </c>
      <c r="D15" s="46">
        <f t="shared" si="1"/>
        <v>2751</v>
      </c>
      <c r="E15" s="3">
        <f t="shared" si="2"/>
        <v>70.89658016132773</v>
      </c>
      <c r="F15" s="29">
        <v>915.3</v>
      </c>
      <c r="G15" s="3">
        <v>548.1</v>
      </c>
      <c r="H15" s="3">
        <f t="shared" si="3"/>
        <v>59.882005899705014</v>
      </c>
      <c r="I15" s="3">
        <f t="shared" si="4"/>
        <v>452.70000000000005</v>
      </c>
      <c r="J15" s="29">
        <v>420</v>
      </c>
      <c r="K15" s="3">
        <v>155.8</v>
      </c>
      <c r="L15" s="3">
        <f t="shared" si="23"/>
        <v>37.095238095238095</v>
      </c>
      <c r="M15" s="29">
        <v>12.4</v>
      </c>
      <c r="N15" s="3">
        <v>0</v>
      </c>
      <c r="O15" s="3">
        <f t="shared" si="5"/>
        <v>0</v>
      </c>
      <c r="P15" s="29">
        <v>35</v>
      </c>
      <c r="Q15" s="3">
        <v>35.6</v>
      </c>
      <c r="R15" s="3">
        <f t="shared" si="6"/>
        <v>101.71428571428571</v>
      </c>
      <c r="S15" s="29">
        <v>228</v>
      </c>
      <c r="T15" s="3">
        <v>261.3</v>
      </c>
      <c r="U15" s="3">
        <f t="shared" si="7"/>
        <v>114.60526315789474</v>
      </c>
      <c r="V15" s="29">
        <v>3</v>
      </c>
      <c r="W15" s="14">
        <v>10.4</v>
      </c>
      <c r="X15" s="3">
        <f t="shared" si="8"/>
        <v>346.6666666666667</v>
      </c>
      <c r="Y15" s="29"/>
      <c r="Z15" s="14">
        <v>0</v>
      </c>
      <c r="AA15" s="3" t="e">
        <f t="shared" si="9"/>
        <v>#DIV/0!</v>
      </c>
      <c r="AB15" s="29">
        <v>1.3</v>
      </c>
      <c r="AC15" s="3">
        <v>0.4</v>
      </c>
      <c r="AD15" s="3">
        <f t="shared" si="10"/>
        <v>30.76923076923077</v>
      </c>
      <c r="AE15" s="29"/>
      <c r="AF15" s="3"/>
      <c r="AG15" s="3" t="e">
        <f t="shared" si="11"/>
        <v>#DIV/0!</v>
      </c>
      <c r="AH15" s="29">
        <v>2965</v>
      </c>
      <c r="AI15" s="3">
        <v>2202.9</v>
      </c>
      <c r="AJ15" s="3">
        <f t="shared" si="24"/>
        <v>74.29679595278247</v>
      </c>
      <c r="AK15" s="29">
        <v>2064.3</v>
      </c>
      <c r="AL15" s="3">
        <v>1482.8</v>
      </c>
      <c r="AM15" s="3">
        <f t="shared" si="12"/>
        <v>71.83064477062442</v>
      </c>
      <c r="AN15" s="29">
        <v>337.9</v>
      </c>
      <c r="AO15" s="3">
        <v>253.3</v>
      </c>
      <c r="AP15" s="3">
        <f t="shared" si="13"/>
        <v>74.96300680674757</v>
      </c>
      <c r="AQ15" s="31">
        <v>4265.5</v>
      </c>
      <c r="AR15" s="4">
        <v>2103</v>
      </c>
      <c r="AS15" s="3">
        <f t="shared" si="14"/>
        <v>49.302543664283206</v>
      </c>
      <c r="AT15" s="51">
        <v>869.7</v>
      </c>
      <c r="AU15" s="3">
        <v>602.7</v>
      </c>
      <c r="AV15" s="3">
        <f t="shared" si="15"/>
        <v>69.2997585374267</v>
      </c>
      <c r="AW15" s="49">
        <v>867.3</v>
      </c>
      <c r="AX15" s="4">
        <v>601.3</v>
      </c>
      <c r="AY15" s="3">
        <f t="shared" si="16"/>
        <v>69.33010492332527</v>
      </c>
      <c r="AZ15" s="31">
        <v>612.1</v>
      </c>
      <c r="BA15" s="6">
        <v>131.3</v>
      </c>
      <c r="BB15" s="14">
        <f t="shared" si="17"/>
        <v>21.450743342591082</v>
      </c>
      <c r="BC15" s="49">
        <v>563.6</v>
      </c>
      <c r="BD15" s="6">
        <v>375.7</v>
      </c>
      <c r="BE15" s="3">
        <f t="shared" si="18"/>
        <v>66.66075230660043</v>
      </c>
      <c r="BF15" s="49">
        <v>2085.5</v>
      </c>
      <c r="BG15" s="4">
        <v>977</v>
      </c>
      <c r="BH15" s="3">
        <f t="shared" si="19"/>
        <v>46.84727883001678</v>
      </c>
      <c r="BI15" s="47">
        <f t="shared" si="20"/>
        <v>-385.1999999999998</v>
      </c>
      <c r="BJ15" s="50">
        <f t="shared" si="21"/>
        <v>648</v>
      </c>
      <c r="BK15" s="3">
        <f t="shared" si="22"/>
        <v>-168.22429906542064</v>
      </c>
      <c r="BM15" s="20"/>
    </row>
    <row r="16" spans="1:65" s="18" customFormat="1" ht="12.75">
      <c r="A16" s="2">
        <v>7</v>
      </c>
      <c r="B16" s="45" t="s">
        <v>34</v>
      </c>
      <c r="C16" s="46">
        <f t="shared" si="0"/>
        <v>3600</v>
      </c>
      <c r="D16" s="46">
        <f t="shared" si="1"/>
        <v>2810.9</v>
      </c>
      <c r="E16" s="3">
        <f t="shared" si="2"/>
        <v>78.08055555555555</v>
      </c>
      <c r="F16" s="29">
        <v>201.4</v>
      </c>
      <c r="G16" s="3">
        <v>195.5</v>
      </c>
      <c r="H16" s="3">
        <f t="shared" si="3"/>
        <v>97.07050645481628</v>
      </c>
      <c r="I16" s="3">
        <f t="shared" si="4"/>
        <v>136.7</v>
      </c>
      <c r="J16" s="29">
        <v>34.3</v>
      </c>
      <c r="K16" s="3">
        <v>23.2</v>
      </c>
      <c r="L16" s="3">
        <f t="shared" si="23"/>
        <v>67.63848396501459</v>
      </c>
      <c r="M16" s="29">
        <v>0.1</v>
      </c>
      <c r="N16" s="3">
        <v>36.8</v>
      </c>
      <c r="O16" s="3">
        <f t="shared" si="5"/>
        <v>36799.99999999999</v>
      </c>
      <c r="P16" s="29">
        <v>19.3</v>
      </c>
      <c r="Q16" s="3">
        <v>15.1</v>
      </c>
      <c r="R16" s="3">
        <f t="shared" si="6"/>
        <v>78.23834196891191</v>
      </c>
      <c r="S16" s="29">
        <v>80.4</v>
      </c>
      <c r="T16" s="3">
        <v>61.6</v>
      </c>
      <c r="U16" s="3">
        <f t="shared" si="7"/>
        <v>76.61691542288557</v>
      </c>
      <c r="V16" s="29">
        <v>10</v>
      </c>
      <c r="W16" s="14">
        <v>7.8</v>
      </c>
      <c r="X16" s="3">
        <f t="shared" si="8"/>
        <v>78</v>
      </c>
      <c r="Y16" s="29"/>
      <c r="Z16" s="14">
        <v>0</v>
      </c>
      <c r="AA16" s="3" t="e">
        <f t="shared" si="9"/>
        <v>#DIV/0!</v>
      </c>
      <c r="AB16" s="29">
        <v>2.3</v>
      </c>
      <c r="AC16" s="3">
        <v>8.5</v>
      </c>
      <c r="AD16" s="3">
        <f t="shared" si="10"/>
        <v>369.5652173913044</v>
      </c>
      <c r="AE16" s="29"/>
      <c r="AF16" s="3"/>
      <c r="AG16" s="3" t="e">
        <f t="shared" si="11"/>
        <v>#DIV/0!</v>
      </c>
      <c r="AH16" s="29">
        <v>3398.6</v>
      </c>
      <c r="AI16" s="3">
        <v>2615.4</v>
      </c>
      <c r="AJ16" s="3">
        <f t="shared" si="24"/>
        <v>76.9552168539987</v>
      </c>
      <c r="AK16" s="29">
        <v>1300.1</v>
      </c>
      <c r="AL16" s="3">
        <v>930.8</v>
      </c>
      <c r="AM16" s="3">
        <f t="shared" si="12"/>
        <v>71.59449273132836</v>
      </c>
      <c r="AN16" s="29">
        <v>585.2</v>
      </c>
      <c r="AO16" s="3">
        <v>438.7</v>
      </c>
      <c r="AP16" s="3">
        <f t="shared" si="13"/>
        <v>74.96582365003417</v>
      </c>
      <c r="AQ16" s="31">
        <v>4034.9</v>
      </c>
      <c r="AR16" s="4">
        <v>2142.2</v>
      </c>
      <c r="AS16" s="3">
        <f t="shared" si="14"/>
        <v>53.091774269498615</v>
      </c>
      <c r="AT16" s="51">
        <v>899.5</v>
      </c>
      <c r="AU16" s="3">
        <v>549.6</v>
      </c>
      <c r="AV16" s="3">
        <f t="shared" si="15"/>
        <v>61.10061145080601</v>
      </c>
      <c r="AW16" s="49">
        <v>892.8</v>
      </c>
      <c r="AX16" s="4">
        <v>544.6</v>
      </c>
      <c r="AY16" s="3">
        <f t="shared" si="16"/>
        <v>60.99910394265233</v>
      </c>
      <c r="AZ16" s="31">
        <v>320.6</v>
      </c>
      <c r="BA16" s="6">
        <v>10.5</v>
      </c>
      <c r="BB16" s="14">
        <f t="shared" si="17"/>
        <v>3.2751091703056767</v>
      </c>
      <c r="BC16" s="49">
        <v>241.9</v>
      </c>
      <c r="BD16" s="6">
        <v>146.7</v>
      </c>
      <c r="BE16" s="3">
        <f t="shared" si="18"/>
        <v>60.64489458453905</v>
      </c>
      <c r="BF16" s="49">
        <v>812.9</v>
      </c>
      <c r="BG16" s="4">
        <v>533</v>
      </c>
      <c r="BH16" s="3">
        <f t="shared" si="19"/>
        <v>65.56772050682741</v>
      </c>
      <c r="BI16" s="47">
        <f t="shared" si="20"/>
        <v>-434.9000000000001</v>
      </c>
      <c r="BJ16" s="50">
        <f t="shared" si="21"/>
        <v>668.7000000000003</v>
      </c>
      <c r="BK16" s="3">
        <f t="shared" si="22"/>
        <v>-153.75948493906648</v>
      </c>
      <c r="BM16" s="20"/>
    </row>
    <row r="17" spans="1:65" s="18" customFormat="1" ht="12.75">
      <c r="A17" s="2">
        <v>8</v>
      </c>
      <c r="B17" s="45" t="s">
        <v>35</v>
      </c>
      <c r="C17" s="46">
        <f t="shared" si="0"/>
        <v>3775.1000000000004</v>
      </c>
      <c r="D17" s="46">
        <f t="shared" si="1"/>
        <v>2556.6</v>
      </c>
      <c r="E17" s="3">
        <f t="shared" si="2"/>
        <v>67.72270933220311</v>
      </c>
      <c r="F17" s="29">
        <v>1246.8</v>
      </c>
      <c r="G17" s="3">
        <v>975.9</v>
      </c>
      <c r="H17" s="3">
        <f t="shared" si="3"/>
        <v>78.27237728585177</v>
      </c>
      <c r="I17" s="3">
        <f t="shared" si="4"/>
        <v>724.7</v>
      </c>
      <c r="J17" s="29">
        <v>504</v>
      </c>
      <c r="K17" s="3">
        <v>442.3</v>
      </c>
      <c r="L17" s="3">
        <f t="shared" si="23"/>
        <v>87.7579365079365</v>
      </c>
      <c r="M17" s="29">
        <v>0.5</v>
      </c>
      <c r="N17" s="3">
        <v>1.1</v>
      </c>
      <c r="O17" s="3">
        <f t="shared" si="5"/>
        <v>220.00000000000003</v>
      </c>
      <c r="P17" s="29">
        <v>72.9</v>
      </c>
      <c r="Q17" s="3">
        <v>38.4</v>
      </c>
      <c r="R17" s="3">
        <f t="shared" si="6"/>
        <v>52.67489711934156</v>
      </c>
      <c r="S17" s="29">
        <v>343.4</v>
      </c>
      <c r="T17" s="3">
        <v>242.9</v>
      </c>
      <c r="U17" s="3">
        <f t="shared" si="7"/>
        <v>70.73383808969133</v>
      </c>
      <c r="V17" s="29">
        <v>2</v>
      </c>
      <c r="W17" s="14">
        <v>5.8</v>
      </c>
      <c r="X17" s="3">
        <f t="shared" si="8"/>
        <v>290</v>
      </c>
      <c r="Y17" s="29"/>
      <c r="Z17" s="14">
        <v>0</v>
      </c>
      <c r="AA17" s="3" t="e">
        <f t="shared" si="9"/>
        <v>#DIV/0!</v>
      </c>
      <c r="AB17" s="29">
        <v>0.9</v>
      </c>
      <c r="AC17" s="3">
        <v>11.4</v>
      </c>
      <c r="AD17" s="3">
        <f t="shared" si="10"/>
        <v>1266.6666666666665</v>
      </c>
      <c r="AE17" s="29"/>
      <c r="AF17" s="3"/>
      <c r="AG17" s="3" t="e">
        <f t="shared" si="11"/>
        <v>#DIV/0!</v>
      </c>
      <c r="AH17" s="29">
        <v>2528.3</v>
      </c>
      <c r="AI17" s="3">
        <v>1580.7</v>
      </c>
      <c r="AJ17" s="3">
        <f t="shared" si="24"/>
        <v>62.52027053751532</v>
      </c>
      <c r="AK17" s="29">
        <v>1613.9</v>
      </c>
      <c r="AL17" s="3">
        <v>1145.4</v>
      </c>
      <c r="AM17" s="3">
        <f t="shared" si="12"/>
        <v>70.97093995910527</v>
      </c>
      <c r="AN17" s="29">
        <v>0</v>
      </c>
      <c r="AO17" s="3">
        <v>0</v>
      </c>
      <c r="AP17" s="3" t="e">
        <f t="shared" si="13"/>
        <v>#DIV/0!</v>
      </c>
      <c r="AQ17" s="31">
        <v>3932.6</v>
      </c>
      <c r="AR17" s="4">
        <v>2235.7</v>
      </c>
      <c r="AS17" s="3">
        <f t="shared" si="14"/>
        <v>56.85042974113818</v>
      </c>
      <c r="AT17" s="51">
        <v>872.8</v>
      </c>
      <c r="AU17" s="3">
        <v>613</v>
      </c>
      <c r="AV17" s="3">
        <f t="shared" si="15"/>
        <v>70.23373052245645</v>
      </c>
      <c r="AW17" s="49">
        <v>870.3</v>
      </c>
      <c r="AX17" s="4">
        <v>613</v>
      </c>
      <c r="AY17" s="3">
        <f t="shared" si="16"/>
        <v>70.43548201769505</v>
      </c>
      <c r="AZ17" s="31">
        <v>617.8</v>
      </c>
      <c r="BA17" s="6">
        <v>552.5</v>
      </c>
      <c r="BB17" s="14">
        <f t="shared" si="17"/>
        <v>89.43023632243445</v>
      </c>
      <c r="BC17" s="49">
        <v>775.4</v>
      </c>
      <c r="BD17" s="6">
        <v>395.9</v>
      </c>
      <c r="BE17" s="3">
        <f t="shared" si="18"/>
        <v>51.057518700025796</v>
      </c>
      <c r="BF17" s="49">
        <v>1199.6</v>
      </c>
      <c r="BG17" s="4">
        <v>645.2</v>
      </c>
      <c r="BH17" s="3">
        <f t="shared" si="19"/>
        <v>53.784594864955</v>
      </c>
      <c r="BI17" s="47">
        <f t="shared" si="20"/>
        <v>-157.49999999999955</v>
      </c>
      <c r="BJ17" s="50">
        <f t="shared" si="21"/>
        <v>320.9000000000001</v>
      </c>
      <c r="BK17" s="3">
        <f t="shared" si="22"/>
        <v>-203.7460317460324</v>
      </c>
      <c r="BM17" s="20"/>
    </row>
    <row r="18" spans="1:65" s="18" customFormat="1" ht="12.75">
      <c r="A18" s="2">
        <v>9</v>
      </c>
      <c r="B18" s="45" t="s">
        <v>36</v>
      </c>
      <c r="C18" s="46">
        <f t="shared" si="0"/>
        <v>10656.3</v>
      </c>
      <c r="D18" s="46">
        <f t="shared" si="1"/>
        <v>8087.9</v>
      </c>
      <c r="E18" s="3">
        <f t="shared" si="2"/>
        <v>75.89782569935156</v>
      </c>
      <c r="F18" s="29">
        <v>1503.8</v>
      </c>
      <c r="G18" s="3">
        <v>1312</v>
      </c>
      <c r="H18" s="3">
        <f t="shared" si="3"/>
        <v>87.24564436760208</v>
      </c>
      <c r="I18" s="3">
        <f t="shared" si="4"/>
        <v>1218.3</v>
      </c>
      <c r="J18" s="29">
        <v>1000.3</v>
      </c>
      <c r="K18" s="3">
        <v>801.3</v>
      </c>
      <c r="L18" s="3">
        <f t="shared" si="23"/>
        <v>80.10596820953714</v>
      </c>
      <c r="M18" s="29">
        <v>56.9</v>
      </c>
      <c r="N18" s="3">
        <v>0</v>
      </c>
      <c r="O18" s="3">
        <f t="shared" si="5"/>
        <v>0</v>
      </c>
      <c r="P18" s="29">
        <v>49.8</v>
      </c>
      <c r="Q18" s="3">
        <v>38.3</v>
      </c>
      <c r="R18" s="3">
        <f t="shared" si="6"/>
        <v>76.90763052208835</v>
      </c>
      <c r="S18" s="29">
        <v>344.2</v>
      </c>
      <c r="T18" s="3">
        <v>378.7</v>
      </c>
      <c r="U18" s="3">
        <f t="shared" si="7"/>
        <v>110.02324230098779</v>
      </c>
      <c r="V18" s="29">
        <v>11.3</v>
      </c>
      <c r="W18" s="14">
        <v>23</v>
      </c>
      <c r="X18" s="3">
        <f t="shared" si="8"/>
        <v>203.53982300884957</v>
      </c>
      <c r="Y18" s="29"/>
      <c r="Z18" s="14">
        <v>16.5</v>
      </c>
      <c r="AA18" s="3" t="e">
        <f t="shared" si="9"/>
        <v>#DIV/0!</v>
      </c>
      <c r="AB18" s="29">
        <v>11.3</v>
      </c>
      <c r="AC18" s="3">
        <v>10.8</v>
      </c>
      <c r="AD18" s="3">
        <f t="shared" si="10"/>
        <v>95.57522123893806</v>
      </c>
      <c r="AE18" s="29"/>
      <c r="AF18" s="3"/>
      <c r="AG18" s="3" t="e">
        <f t="shared" si="11"/>
        <v>#DIV/0!</v>
      </c>
      <c r="AH18" s="29">
        <v>9152.5</v>
      </c>
      <c r="AI18" s="3">
        <v>6775.9</v>
      </c>
      <c r="AJ18" s="3">
        <f t="shared" si="24"/>
        <v>74.03332422835291</v>
      </c>
      <c r="AK18" s="29">
        <v>3613.2</v>
      </c>
      <c r="AL18" s="3">
        <v>2592.6</v>
      </c>
      <c r="AM18" s="3">
        <f t="shared" si="12"/>
        <v>71.75357024244437</v>
      </c>
      <c r="AN18" s="29">
        <v>360.2</v>
      </c>
      <c r="AO18" s="3">
        <v>270.6</v>
      </c>
      <c r="AP18" s="3">
        <f t="shared" si="13"/>
        <v>75.12493059411439</v>
      </c>
      <c r="AQ18" s="31">
        <v>10804.2</v>
      </c>
      <c r="AR18" s="4">
        <v>7072.9</v>
      </c>
      <c r="AS18" s="3">
        <f t="shared" si="14"/>
        <v>65.46435645397159</v>
      </c>
      <c r="AT18" s="51">
        <v>1155.7</v>
      </c>
      <c r="AU18" s="3">
        <v>722.9</v>
      </c>
      <c r="AV18" s="3">
        <f t="shared" si="15"/>
        <v>62.550834991779865</v>
      </c>
      <c r="AW18" s="49">
        <v>1117.2</v>
      </c>
      <c r="AX18" s="4">
        <v>686.8</v>
      </c>
      <c r="AY18" s="3">
        <f t="shared" si="16"/>
        <v>61.475116362334404</v>
      </c>
      <c r="AZ18" s="31">
        <v>1191.6</v>
      </c>
      <c r="BA18" s="6">
        <v>1055.2</v>
      </c>
      <c r="BB18" s="14">
        <f t="shared" si="17"/>
        <v>88.55320577374958</v>
      </c>
      <c r="BC18" s="49">
        <v>706.5</v>
      </c>
      <c r="BD18" s="6">
        <v>505.8</v>
      </c>
      <c r="BE18" s="3">
        <f t="shared" si="18"/>
        <v>71.59235668789809</v>
      </c>
      <c r="BF18" s="49">
        <v>2807.9</v>
      </c>
      <c r="BG18" s="4">
        <v>1736.4</v>
      </c>
      <c r="BH18" s="3">
        <f t="shared" si="19"/>
        <v>61.839809110011046</v>
      </c>
      <c r="BI18" s="47">
        <f t="shared" si="20"/>
        <v>-147.90000000000146</v>
      </c>
      <c r="BJ18" s="50">
        <f t="shared" si="21"/>
        <v>1015</v>
      </c>
      <c r="BK18" s="3">
        <f t="shared" si="22"/>
        <v>-686.2745098039147</v>
      </c>
      <c r="BM18" s="20"/>
    </row>
    <row r="19" spans="1:65" s="18" customFormat="1" ht="12.75" customHeight="1">
      <c r="A19" s="2">
        <v>10</v>
      </c>
      <c r="B19" s="45" t="s">
        <v>37</v>
      </c>
      <c r="C19" s="46">
        <f t="shared" si="0"/>
        <v>3355.6</v>
      </c>
      <c r="D19" s="46">
        <f t="shared" si="1"/>
        <v>2617.9</v>
      </c>
      <c r="E19" s="3">
        <f t="shared" si="2"/>
        <v>78.01585409464776</v>
      </c>
      <c r="F19" s="29">
        <v>376.5</v>
      </c>
      <c r="G19" s="3">
        <v>288.9</v>
      </c>
      <c r="H19" s="3">
        <f t="shared" si="3"/>
        <v>76.73306772908366</v>
      </c>
      <c r="I19" s="3">
        <f t="shared" si="4"/>
        <v>110.7</v>
      </c>
      <c r="J19" s="29">
        <v>72.6</v>
      </c>
      <c r="K19" s="3">
        <v>44.7</v>
      </c>
      <c r="L19" s="3">
        <f t="shared" si="23"/>
        <v>61.5702479338843</v>
      </c>
      <c r="M19" s="29">
        <v>0</v>
      </c>
      <c r="N19" s="3">
        <v>0</v>
      </c>
      <c r="O19" s="3" t="e">
        <f t="shared" si="5"/>
        <v>#DIV/0!</v>
      </c>
      <c r="P19" s="29">
        <v>32.3</v>
      </c>
      <c r="Q19" s="3">
        <v>13.4</v>
      </c>
      <c r="R19" s="3">
        <f t="shared" si="6"/>
        <v>41.48606811145512</v>
      </c>
      <c r="S19" s="29">
        <v>73</v>
      </c>
      <c r="T19" s="3">
        <v>52.6</v>
      </c>
      <c r="U19" s="3">
        <f t="shared" si="7"/>
        <v>72.05479452054794</v>
      </c>
      <c r="V19" s="29">
        <v>37</v>
      </c>
      <c r="W19" s="14">
        <v>39.4</v>
      </c>
      <c r="X19" s="3">
        <f t="shared" si="8"/>
        <v>106.48648648648648</v>
      </c>
      <c r="Y19" s="29"/>
      <c r="Z19" s="14">
        <v>0</v>
      </c>
      <c r="AA19" s="3" t="e">
        <f t="shared" si="9"/>
        <v>#DIV/0!</v>
      </c>
      <c r="AB19" s="29">
        <v>1.8</v>
      </c>
      <c r="AC19" s="3">
        <v>0</v>
      </c>
      <c r="AD19" s="3">
        <f t="shared" si="10"/>
        <v>0</v>
      </c>
      <c r="AE19" s="29"/>
      <c r="AF19" s="3"/>
      <c r="AG19" s="3" t="e">
        <f t="shared" si="11"/>
        <v>#DIV/0!</v>
      </c>
      <c r="AH19" s="29">
        <v>2979.1</v>
      </c>
      <c r="AI19" s="3">
        <v>2329</v>
      </c>
      <c r="AJ19" s="3">
        <f t="shared" si="24"/>
        <v>78.1779732133866</v>
      </c>
      <c r="AK19" s="29">
        <v>1890.1</v>
      </c>
      <c r="AL19" s="3">
        <v>1328.6</v>
      </c>
      <c r="AM19" s="3">
        <f t="shared" si="12"/>
        <v>70.29257711232209</v>
      </c>
      <c r="AN19" s="29">
        <v>22.7</v>
      </c>
      <c r="AO19" s="3">
        <v>17</v>
      </c>
      <c r="AP19" s="3">
        <f t="shared" si="13"/>
        <v>74.8898678414097</v>
      </c>
      <c r="AQ19" s="31">
        <v>3381.4</v>
      </c>
      <c r="AR19" s="4">
        <v>2376.5</v>
      </c>
      <c r="AS19" s="3">
        <f t="shared" si="14"/>
        <v>70.28154019045367</v>
      </c>
      <c r="AT19" s="51">
        <v>867.6</v>
      </c>
      <c r="AU19" s="3">
        <v>596</v>
      </c>
      <c r="AV19" s="3">
        <f t="shared" si="15"/>
        <v>68.69525126786537</v>
      </c>
      <c r="AW19" s="49">
        <v>866.6</v>
      </c>
      <c r="AX19" s="4">
        <v>596</v>
      </c>
      <c r="AY19" s="3">
        <f t="shared" si="16"/>
        <v>68.774521117009</v>
      </c>
      <c r="AZ19" s="31">
        <v>464.5</v>
      </c>
      <c r="BA19" s="6">
        <v>114.2</v>
      </c>
      <c r="BB19" s="14">
        <f t="shared" si="17"/>
        <v>24.585575888051668</v>
      </c>
      <c r="BC19" s="49">
        <v>279.8</v>
      </c>
      <c r="BD19" s="6">
        <v>194.8</v>
      </c>
      <c r="BE19" s="3">
        <f t="shared" si="18"/>
        <v>69.62115796997855</v>
      </c>
      <c r="BF19" s="49">
        <v>957.6</v>
      </c>
      <c r="BG19" s="4">
        <v>686.8</v>
      </c>
      <c r="BH19" s="3">
        <f t="shared" si="19"/>
        <v>71.72096908939014</v>
      </c>
      <c r="BI19" s="47">
        <f t="shared" si="20"/>
        <v>-25.800000000000182</v>
      </c>
      <c r="BJ19" s="50">
        <f t="shared" si="21"/>
        <v>241.4000000000001</v>
      </c>
      <c r="BK19" s="3">
        <f t="shared" si="22"/>
        <v>-935.6589147286759</v>
      </c>
      <c r="BM19" s="20"/>
    </row>
    <row r="20" spans="1:65" s="18" customFormat="1" ht="12.75">
      <c r="A20" s="2">
        <v>11</v>
      </c>
      <c r="B20" s="45" t="s">
        <v>38</v>
      </c>
      <c r="C20" s="46">
        <f t="shared" si="0"/>
        <v>3385.2</v>
      </c>
      <c r="D20" s="46">
        <f t="shared" si="1"/>
        <v>2510.4</v>
      </c>
      <c r="E20" s="3">
        <f t="shared" si="2"/>
        <v>74.15809996455158</v>
      </c>
      <c r="F20" s="29">
        <v>445.7</v>
      </c>
      <c r="G20" s="3">
        <v>286.9</v>
      </c>
      <c r="H20" s="3">
        <f>G20/F20*100</f>
        <v>64.37065290554183</v>
      </c>
      <c r="I20" s="3">
        <f t="shared" si="4"/>
        <v>104.8</v>
      </c>
      <c r="J20" s="29">
        <v>66.1</v>
      </c>
      <c r="K20" s="3">
        <v>31.9</v>
      </c>
      <c r="L20" s="3">
        <f t="shared" si="23"/>
        <v>48.26021180030257</v>
      </c>
      <c r="M20" s="29">
        <v>5.6</v>
      </c>
      <c r="N20" s="3">
        <v>7.8</v>
      </c>
      <c r="O20" s="3">
        <f t="shared" si="5"/>
        <v>139.2857142857143</v>
      </c>
      <c r="P20" s="29">
        <v>22.9</v>
      </c>
      <c r="Q20" s="3">
        <v>17.8</v>
      </c>
      <c r="R20" s="3">
        <f t="shared" si="6"/>
        <v>77.72925764192141</v>
      </c>
      <c r="S20" s="29">
        <v>47</v>
      </c>
      <c r="T20" s="3">
        <v>47.3</v>
      </c>
      <c r="U20" s="3">
        <f t="shared" si="7"/>
        <v>100.63829787234042</v>
      </c>
      <c r="V20" s="29">
        <v>1.5</v>
      </c>
      <c r="W20" s="14">
        <v>2.9</v>
      </c>
      <c r="X20" s="3">
        <f t="shared" si="8"/>
        <v>193.33333333333334</v>
      </c>
      <c r="Y20" s="29"/>
      <c r="Z20" s="14">
        <v>0</v>
      </c>
      <c r="AA20" s="3" t="e">
        <f t="shared" si="9"/>
        <v>#DIV/0!</v>
      </c>
      <c r="AB20" s="29">
        <v>0</v>
      </c>
      <c r="AC20" s="3">
        <v>0</v>
      </c>
      <c r="AD20" s="3" t="e">
        <f t="shared" si="10"/>
        <v>#DIV/0!</v>
      </c>
      <c r="AE20" s="29"/>
      <c r="AF20" s="3"/>
      <c r="AG20" s="3" t="e">
        <f t="shared" si="11"/>
        <v>#DIV/0!</v>
      </c>
      <c r="AH20" s="29">
        <v>2939.5</v>
      </c>
      <c r="AI20" s="3">
        <v>2223.5</v>
      </c>
      <c r="AJ20" s="3">
        <f t="shared" si="24"/>
        <v>75.6421160061235</v>
      </c>
      <c r="AK20" s="29">
        <v>1769.7</v>
      </c>
      <c r="AL20" s="3">
        <v>1285</v>
      </c>
      <c r="AM20" s="3">
        <f t="shared" si="12"/>
        <v>72.61117703565576</v>
      </c>
      <c r="AN20" s="29">
        <v>197.5</v>
      </c>
      <c r="AO20" s="3">
        <v>148.1</v>
      </c>
      <c r="AP20" s="3">
        <f t="shared" si="13"/>
        <v>74.9873417721519</v>
      </c>
      <c r="AQ20" s="31">
        <v>3585.3</v>
      </c>
      <c r="AR20" s="4">
        <v>1891</v>
      </c>
      <c r="AS20" s="3">
        <f t="shared" si="14"/>
        <v>52.74314562240259</v>
      </c>
      <c r="AT20" s="51">
        <v>1015.5</v>
      </c>
      <c r="AU20" s="3">
        <v>644.2</v>
      </c>
      <c r="AV20" s="3">
        <f t="shared" si="15"/>
        <v>63.43673067454456</v>
      </c>
      <c r="AW20" s="49">
        <v>1008.6</v>
      </c>
      <c r="AX20" s="4">
        <v>638.9</v>
      </c>
      <c r="AY20" s="3">
        <f t="shared" si="16"/>
        <v>63.34523101328574</v>
      </c>
      <c r="AZ20" s="32">
        <v>424.5</v>
      </c>
      <c r="BA20" s="6">
        <v>181.9</v>
      </c>
      <c r="BB20" s="14">
        <f t="shared" si="17"/>
        <v>42.85041224970554</v>
      </c>
      <c r="BC20" s="49">
        <v>606.5</v>
      </c>
      <c r="BD20" s="6">
        <v>276.5</v>
      </c>
      <c r="BE20" s="3">
        <f t="shared" si="18"/>
        <v>45.589447650453415</v>
      </c>
      <c r="BF20" s="49">
        <v>907</v>
      </c>
      <c r="BG20" s="4">
        <v>568.4</v>
      </c>
      <c r="BH20" s="3">
        <f t="shared" si="19"/>
        <v>62.668136714443214</v>
      </c>
      <c r="BI20" s="47">
        <f t="shared" si="20"/>
        <v>-200.10000000000036</v>
      </c>
      <c r="BJ20" s="50">
        <f t="shared" si="21"/>
        <v>619.4000000000001</v>
      </c>
      <c r="BK20" s="3">
        <f t="shared" si="22"/>
        <v>-309.5452273863063</v>
      </c>
      <c r="BM20" s="20"/>
    </row>
    <row r="21" spans="1:65" s="18" customFormat="1" ht="12.75">
      <c r="A21" s="2">
        <v>12</v>
      </c>
      <c r="B21" s="45" t="s">
        <v>27</v>
      </c>
      <c r="C21" s="46">
        <f t="shared" si="0"/>
        <v>5286.9</v>
      </c>
      <c r="D21" s="46">
        <f t="shared" si="1"/>
        <v>3444.7</v>
      </c>
      <c r="E21" s="3">
        <f t="shared" si="2"/>
        <v>65.1553840624941</v>
      </c>
      <c r="F21" s="29">
        <v>1129.4</v>
      </c>
      <c r="G21" s="3">
        <v>958.2</v>
      </c>
      <c r="H21" s="3">
        <f t="shared" si="3"/>
        <v>84.84150876571631</v>
      </c>
      <c r="I21" s="3">
        <f t="shared" si="4"/>
        <v>323.4</v>
      </c>
      <c r="J21" s="29">
        <v>157.2</v>
      </c>
      <c r="K21" s="3">
        <v>116.8</v>
      </c>
      <c r="L21" s="3">
        <f t="shared" si="23"/>
        <v>74.30025445292621</v>
      </c>
      <c r="M21" s="29">
        <v>2.2</v>
      </c>
      <c r="N21" s="3">
        <v>12.5</v>
      </c>
      <c r="O21" s="3">
        <f t="shared" si="5"/>
        <v>568.1818181818181</v>
      </c>
      <c r="P21" s="29">
        <v>54</v>
      </c>
      <c r="Q21" s="3">
        <v>27.7</v>
      </c>
      <c r="R21" s="3">
        <f t="shared" si="6"/>
        <v>51.2962962962963</v>
      </c>
      <c r="S21" s="29">
        <v>210.6</v>
      </c>
      <c r="T21" s="3">
        <v>166.4</v>
      </c>
      <c r="U21" s="3">
        <f t="shared" si="7"/>
        <v>79.01234567901236</v>
      </c>
      <c r="V21" s="29">
        <v>700</v>
      </c>
      <c r="W21" s="14">
        <v>628.7</v>
      </c>
      <c r="X21" s="3">
        <f t="shared" si="8"/>
        <v>89.81428571428573</v>
      </c>
      <c r="Y21" s="29"/>
      <c r="Z21" s="14">
        <v>0</v>
      </c>
      <c r="AA21" s="3" t="e">
        <f t="shared" si="9"/>
        <v>#DIV/0!</v>
      </c>
      <c r="AB21" s="29">
        <v>1.4</v>
      </c>
      <c r="AC21" s="3">
        <v>0</v>
      </c>
      <c r="AD21" s="3">
        <f t="shared" si="10"/>
        <v>0</v>
      </c>
      <c r="AE21" s="29"/>
      <c r="AF21" s="3"/>
      <c r="AG21" s="3" t="e">
        <f t="shared" si="11"/>
        <v>#DIV/0!</v>
      </c>
      <c r="AH21" s="29">
        <v>4157.5</v>
      </c>
      <c r="AI21" s="3">
        <v>2486.5</v>
      </c>
      <c r="AJ21" s="3">
        <f t="shared" si="24"/>
        <v>59.80757666867108</v>
      </c>
      <c r="AK21" s="29">
        <v>1954</v>
      </c>
      <c r="AL21" s="3">
        <v>1420.8</v>
      </c>
      <c r="AM21" s="3">
        <f t="shared" si="12"/>
        <v>72.71238485158649</v>
      </c>
      <c r="AN21" s="29">
        <v>0</v>
      </c>
      <c r="AO21" s="3">
        <v>0</v>
      </c>
      <c r="AP21" s="3" t="e">
        <f t="shared" si="13"/>
        <v>#DIV/0!</v>
      </c>
      <c r="AQ21" s="31">
        <v>5635.7</v>
      </c>
      <c r="AR21" s="4">
        <v>2706.6</v>
      </c>
      <c r="AS21" s="3">
        <f t="shared" si="14"/>
        <v>48.02597725216033</v>
      </c>
      <c r="AT21" s="51">
        <v>983.6</v>
      </c>
      <c r="AU21" s="3">
        <v>705.9</v>
      </c>
      <c r="AV21" s="3">
        <f t="shared" si="15"/>
        <v>71.76697844652298</v>
      </c>
      <c r="AW21" s="49">
        <v>909</v>
      </c>
      <c r="AX21" s="4">
        <v>633.3</v>
      </c>
      <c r="AY21" s="3">
        <f t="shared" si="16"/>
        <v>69.66996699669966</v>
      </c>
      <c r="AZ21" s="31">
        <v>697.3</v>
      </c>
      <c r="BA21" s="6">
        <v>116.7</v>
      </c>
      <c r="BB21" s="14">
        <f t="shared" si="17"/>
        <v>16.735981643482003</v>
      </c>
      <c r="BC21" s="49">
        <v>340.5</v>
      </c>
      <c r="BD21" s="6">
        <v>188</v>
      </c>
      <c r="BE21" s="3">
        <f t="shared" si="18"/>
        <v>55.21292217327459</v>
      </c>
      <c r="BF21" s="49">
        <v>1689.8</v>
      </c>
      <c r="BG21" s="4">
        <v>1247.2</v>
      </c>
      <c r="BH21" s="3">
        <f t="shared" si="19"/>
        <v>73.80755118948989</v>
      </c>
      <c r="BI21" s="47">
        <f t="shared" si="20"/>
        <v>-348.8000000000002</v>
      </c>
      <c r="BJ21" s="50">
        <f t="shared" si="21"/>
        <v>738.0999999999999</v>
      </c>
      <c r="BK21" s="3">
        <f t="shared" si="22"/>
        <v>-211.61123853210998</v>
      </c>
      <c r="BM21" s="20"/>
    </row>
    <row r="22" spans="1:65" s="18" customFormat="1" ht="12.75">
      <c r="A22" s="2">
        <v>13</v>
      </c>
      <c r="B22" s="45" t="s">
        <v>39</v>
      </c>
      <c r="C22" s="46">
        <f t="shared" si="0"/>
        <v>4200.1</v>
      </c>
      <c r="D22" s="46">
        <f t="shared" si="1"/>
        <v>3260.9</v>
      </c>
      <c r="E22" s="3">
        <f t="shared" si="2"/>
        <v>77.63862765172257</v>
      </c>
      <c r="F22" s="29">
        <v>911.5</v>
      </c>
      <c r="G22" s="3">
        <v>784.9</v>
      </c>
      <c r="H22" s="3">
        <f t="shared" si="3"/>
        <v>86.11080636313768</v>
      </c>
      <c r="I22" s="3">
        <f t="shared" si="4"/>
        <v>540.2</v>
      </c>
      <c r="J22" s="29">
        <v>346</v>
      </c>
      <c r="K22" s="3">
        <v>299.5</v>
      </c>
      <c r="L22" s="3">
        <f t="shared" si="23"/>
        <v>86.5606936416185</v>
      </c>
      <c r="M22" s="29">
        <v>3.4</v>
      </c>
      <c r="N22" s="3">
        <v>0</v>
      </c>
      <c r="O22" s="3">
        <f t="shared" si="5"/>
        <v>0</v>
      </c>
      <c r="P22" s="29">
        <v>49.7</v>
      </c>
      <c r="Q22" s="3">
        <v>38.2</v>
      </c>
      <c r="R22" s="3">
        <f t="shared" si="6"/>
        <v>76.86116700201208</v>
      </c>
      <c r="S22" s="29">
        <v>201.9</v>
      </c>
      <c r="T22" s="3">
        <v>202.5</v>
      </c>
      <c r="U22" s="3">
        <f t="shared" si="7"/>
        <v>100.29717682020802</v>
      </c>
      <c r="V22" s="29">
        <v>35</v>
      </c>
      <c r="W22" s="14">
        <v>22.8</v>
      </c>
      <c r="X22" s="3">
        <f t="shared" si="8"/>
        <v>65.14285714285715</v>
      </c>
      <c r="Y22" s="29"/>
      <c r="Z22" s="14">
        <v>0</v>
      </c>
      <c r="AA22" s="3" t="e">
        <f t="shared" si="9"/>
        <v>#DIV/0!</v>
      </c>
      <c r="AB22" s="29">
        <v>45.5</v>
      </c>
      <c r="AC22" s="3">
        <v>32.8</v>
      </c>
      <c r="AD22" s="3">
        <f t="shared" si="10"/>
        <v>72.08791208791209</v>
      </c>
      <c r="AE22" s="29"/>
      <c r="AF22" s="3"/>
      <c r="AG22" s="3" t="e">
        <f t="shared" si="11"/>
        <v>#DIV/0!</v>
      </c>
      <c r="AH22" s="29">
        <v>3288.6</v>
      </c>
      <c r="AI22" s="3">
        <v>2476</v>
      </c>
      <c r="AJ22" s="3">
        <f t="shared" si="24"/>
        <v>75.2903971294776</v>
      </c>
      <c r="AK22" s="29">
        <v>2496.9</v>
      </c>
      <c r="AL22" s="3">
        <v>1787.5</v>
      </c>
      <c r="AM22" s="3">
        <f t="shared" si="12"/>
        <v>71.58877007489286</v>
      </c>
      <c r="AN22" s="29">
        <v>0</v>
      </c>
      <c r="AO22" s="3">
        <v>0</v>
      </c>
      <c r="AP22" s="3" t="e">
        <f t="shared" si="13"/>
        <v>#DIV/0!</v>
      </c>
      <c r="AQ22" s="31">
        <v>4314.6</v>
      </c>
      <c r="AR22" s="4">
        <v>2613.7</v>
      </c>
      <c r="AS22" s="3">
        <f t="shared" si="14"/>
        <v>60.5780373615167</v>
      </c>
      <c r="AT22" s="51">
        <v>969</v>
      </c>
      <c r="AU22" s="3">
        <v>646.3</v>
      </c>
      <c r="AV22" s="3">
        <f t="shared" si="15"/>
        <v>66.69762641898865</v>
      </c>
      <c r="AW22" s="49">
        <v>963.2</v>
      </c>
      <c r="AX22" s="4">
        <v>642.5</v>
      </c>
      <c r="AY22" s="3">
        <f t="shared" si="16"/>
        <v>66.7047342192691</v>
      </c>
      <c r="AZ22" s="31">
        <v>707.3</v>
      </c>
      <c r="BA22" s="6">
        <v>159.1</v>
      </c>
      <c r="BB22" s="14">
        <f t="shared" si="17"/>
        <v>22.493991234271174</v>
      </c>
      <c r="BC22" s="49">
        <v>962.4</v>
      </c>
      <c r="BD22" s="6">
        <v>478.9</v>
      </c>
      <c r="BE22" s="3">
        <f t="shared" si="18"/>
        <v>49.76101413133832</v>
      </c>
      <c r="BF22" s="49">
        <v>1539.6</v>
      </c>
      <c r="BG22" s="4">
        <v>1243.1</v>
      </c>
      <c r="BH22" s="3">
        <f t="shared" si="19"/>
        <v>80.7417511041829</v>
      </c>
      <c r="BI22" s="47">
        <f t="shared" si="20"/>
        <v>-114.5</v>
      </c>
      <c r="BJ22" s="50">
        <f t="shared" si="21"/>
        <v>647.2000000000003</v>
      </c>
      <c r="BK22" s="3">
        <f t="shared" si="22"/>
        <v>-565.2401746724893</v>
      </c>
      <c r="BM22" s="20"/>
    </row>
    <row r="23" spans="1:65" s="18" customFormat="1" ht="12.75">
      <c r="A23" s="2">
        <v>14</v>
      </c>
      <c r="B23" s="45" t="s">
        <v>40</v>
      </c>
      <c r="C23" s="46">
        <f t="shared" si="0"/>
        <v>17473.7</v>
      </c>
      <c r="D23" s="46">
        <f t="shared" si="1"/>
        <v>12804.9</v>
      </c>
      <c r="E23" s="3">
        <f t="shared" si="2"/>
        <v>73.28098799910723</v>
      </c>
      <c r="F23" s="29">
        <v>685.5</v>
      </c>
      <c r="G23" s="3">
        <v>576.1</v>
      </c>
      <c r="H23" s="3">
        <f t="shared" si="3"/>
        <v>84.04084609773888</v>
      </c>
      <c r="I23" s="3">
        <f t="shared" si="4"/>
        <v>304.20000000000005</v>
      </c>
      <c r="J23" s="29">
        <v>181.3</v>
      </c>
      <c r="K23" s="3">
        <v>108.2</v>
      </c>
      <c r="L23" s="3">
        <f t="shared" si="23"/>
        <v>59.680088251516814</v>
      </c>
      <c r="M23" s="29">
        <v>13.5</v>
      </c>
      <c r="N23" s="3">
        <v>16.7</v>
      </c>
      <c r="O23" s="3">
        <f t="shared" si="5"/>
        <v>123.7037037037037</v>
      </c>
      <c r="P23" s="29">
        <v>25.5</v>
      </c>
      <c r="Q23" s="3">
        <v>29.4</v>
      </c>
      <c r="R23" s="3">
        <f t="shared" si="6"/>
        <v>115.29411764705881</v>
      </c>
      <c r="S23" s="29">
        <v>190</v>
      </c>
      <c r="T23" s="3">
        <v>149.9</v>
      </c>
      <c r="U23" s="3">
        <f t="shared" si="7"/>
        <v>78.89473684210526</v>
      </c>
      <c r="V23" s="29">
        <v>20.2</v>
      </c>
      <c r="W23" s="14">
        <v>23.9</v>
      </c>
      <c r="X23" s="3">
        <f t="shared" si="8"/>
        <v>118.31683168316832</v>
      </c>
      <c r="Y23" s="29"/>
      <c r="Z23" s="14">
        <v>0</v>
      </c>
      <c r="AA23" s="3" t="e">
        <f t="shared" si="9"/>
        <v>#DIV/0!</v>
      </c>
      <c r="AB23" s="29">
        <v>0</v>
      </c>
      <c r="AC23" s="3">
        <v>0</v>
      </c>
      <c r="AD23" s="3" t="e">
        <f t="shared" si="10"/>
        <v>#DIV/0!</v>
      </c>
      <c r="AE23" s="29"/>
      <c r="AF23" s="3"/>
      <c r="AG23" s="3" t="e">
        <f t="shared" si="11"/>
        <v>#DIV/0!</v>
      </c>
      <c r="AH23" s="29">
        <v>16788.2</v>
      </c>
      <c r="AI23" s="3">
        <v>12228.8</v>
      </c>
      <c r="AJ23" s="3">
        <f t="shared" si="24"/>
        <v>72.84163877008851</v>
      </c>
      <c r="AK23" s="29">
        <v>1683.6</v>
      </c>
      <c r="AL23" s="3">
        <v>1169.2</v>
      </c>
      <c r="AM23" s="3">
        <f t="shared" si="12"/>
        <v>69.4464243288192</v>
      </c>
      <c r="AN23" s="29">
        <v>0</v>
      </c>
      <c r="AO23" s="3">
        <v>0</v>
      </c>
      <c r="AP23" s="3" t="e">
        <f t="shared" si="13"/>
        <v>#DIV/0!</v>
      </c>
      <c r="AQ23" s="31">
        <v>17654.7</v>
      </c>
      <c r="AR23" s="4">
        <v>12383.4</v>
      </c>
      <c r="AS23" s="3">
        <f t="shared" si="14"/>
        <v>70.14222841509627</v>
      </c>
      <c r="AT23" s="51">
        <v>864</v>
      </c>
      <c r="AU23" s="3">
        <v>597.3</v>
      </c>
      <c r="AV23" s="3">
        <f t="shared" si="15"/>
        <v>69.13194444444444</v>
      </c>
      <c r="AW23" s="49">
        <v>848.1</v>
      </c>
      <c r="AX23" s="4">
        <v>582.3</v>
      </c>
      <c r="AY23" s="3">
        <f t="shared" si="16"/>
        <v>68.65935620799434</v>
      </c>
      <c r="AZ23" s="31">
        <v>1037.1</v>
      </c>
      <c r="BA23" s="6">
        <v>11</v>
      </c>
      <c r="BB23" s="14">
        <f t="shared" si="17"/>
        <v>1.0606498891138754</v>
      </c>
      <c r="BC23" s="49">
        <v>13055.3</v>
      </c>
      <c r="BD23" s="6">
        <v>10877.8</v>
      </c>
      <c r="BE23" s="3">
        <f t="shared" si="18"/>
        <v>83.32095011221496</v>
      </c>
      <c r="BF23" s="49">
        <v>961.1</v>
      </c>
      <c r="BG23" s="4">
        <v>578.7</v>
      </c>
      <c r="BH23" s="3">
        <f t="shared" si="19"/>
        <v>60.21225678909583</v>
      </c>
      <c r="BI23" s="47">
        <f t="shared" si="20"/>
        <v>-181</v>
      </c>
      <c r="BJ23" s="50">
        <f t="shared" si="21"/>
        <v>421.5</v>
      </c>
      <c r="BK23" s="3">
        <f t="shared" si="22"/>
        <v>-232.87292817679557</v>
      </c>
      <c r="BM23" s="20"/>
    </row>
    <row r="24" spans="1:65" s="18" customFormat="1" ht="12.75">
      <c r="A24" s="2">
        <v>15</v>
      </c>
      <c r="B24" s="45" t="s">
        <v>41</v>
      </c>
      <c r="C24" s="46">
        <f t="shared" si="0"/>
        <v>43149.7</v>
      </c>
      <c r="D24" s="46">
        <f t="shared" si="1"/>
        <v>28231.1</v>
      </c>
      <c r="E24" s="3">
        <f t="shared" si="2"/>
        <v>65.42594734146472</v>
      </c>
      <c r="F24" s="29">
        <v>23651.6</v>
      </c>
      <c r="G24" s="3">
        <v>17597.1</v>
      </c>
      <c r="H24" s="3">
        <f t="shared" si="3"/>
        <v>74.40130900235079</v>
      </c>
      <c r="I24" s="3">
        <f t="shared" si="4"/>
        <v>14659.699999999999</v>
      </c>
      <c r="J24" s="29">
        <v>17994.2</v>
      </c>
      <c r="K24" s="3">
        <v>11453.6</v>
      </c>
      <c r="L24" s="3">
        <f t="shared" si="23"/>
        <v>63.651621077902874</v>
      </c>
      <c r="M24" s="29">
        <v>17.3</v>
      </c>
      <c r="N24" s="3">
        <v>3.3</v>
      </c>
      <c r="O24" s="3">
        <f t="shared" si="5"/>
        <v>19.07514450867052</v>
      </c>
      <c r="P24" s="29">
        <v>432.7</v>
      </c>
      <c r="Q24" s="3">
        <v>359.9</v>
      </c>
      <c r="R24" s="3">
        <f t="shared" si="6"/>
        <v>83.17541021492951</v>
      </c>
      <c r="S24" s="29">
        <v>2798.5</v>
      </c>
      <c r="T24" s="3">
        <v>2842.9</v>
      </c>
      <c r="U24" s="3">
        <f t="shared" si="7"/>
        <v>101.58656423083796</v>
      </c>
      <c r="V24" s="29">
        <v>2358.9</v>
      </c>
      <c r="W24" s="14">
        <v>2202.8</v>
      </c>
      <c r="X24" s="3">
        <f t="shared" si="8"/>
        <v>93.38250879647293</v>
      </c>
      <c r="Y24" s="29"/>
      <c r="Z24" s="14">
        <v>554.7</v>
      </c>
      <c r="AA24" s="3" t="e">
        <f t="shared" si="9"/>
        <v>#DIV/0!</v>
      </c>
      <c r="AB24" s="29">
        <v>50</v>
      </c>
      <c r="AC24" s="3">
        <v>69</v>
      </c>
      <c r="AD24" s="3">
        <f t="shared" si="10"/>
        <v>138</v>
      </c>
      <c r="AE24" s="29"/>
      <c r="AF24" s="3"/>
      <c r="AG24" s="3" t="e">
        <f t="shared" si="11"/>
        <v>#DIV/0!</v>
      </c>
      <c r="AH24" s="29">
        <v>19498.1</v>
      </c>
      <c r="AI24" s="3">
        <v>10634</v>
      </c>
      <c r="AJ24" s="3">
        <f t="shared" si="24"/>
        <v>54.538647355383354</v>
      </c>
      <c r="AK24" s="29">
        <v>5593.2</v>
      </c>
      <c r="AL24" s="3">
        <v>5213.7</v>
      </c>
      <c r="AM24" s="3">
        <f t="shared" si="12"/>
        <v>93.214975327183</v>
      </c>
      <c r="AN24" s="29">
        <v>0</v>
      </c>
      <c r="AO24" s="3">
        <v>0</v>
      </c>
      <c r="AP24" s="3" t="e">
        <f t="shared" si="13"/>
        <v>#DIV/0!</v>
      </c>
      <c r="AQ24" s="31">
        <v>43906.6</v>
      </c>
      <c r="AR24" s="4">
        <v>23588.9</v>
      </c>
      <c r="AS24" s="3">
        <f t="shared" si="14"/>
        <v>53.72518026902562</v>
      </c>
      <c r="AT24" s="51">
        <v>9495.1</v>
      </c>
      <c r="AU24" s="3">
        <v>8463.7</v>
      </c>
      <c r="AV24" s="3">
        <f t="shared" si="15"/>
        <v>89.13755516002992</v>
      </c>
      <c r="AW24" s="49">
        <v>1994.3</v>
      </c>
      <c r="AX24" s="4">
        <v>1437.4</v>
      </c>
      <c r="AY24" s="3">
        <f t="shared" si="16"/>
        <v>72.07541493255779</v>
      </c>
      <c r="AZ24" s="31">
        <v>9933.1</v>
      </c>
      <c r="BA24" s="6">
        <v>1117.1</v>
      </c>
      <c r="BB24" s="14">
        <f t="shared" si="17"/>
        <v>11.246237327722461</v>
      </c>
      <c r="BC24" s="49">
        <v>10812.9</v>
      </c>
      <c r="BD24" s="6">
        <v>8778.9</v>
      </c>
      <c r="BE24" s="3">
        <f t="shared" si="18"/>
        <v>81.18913519962267</v>
      </c>
      <c r="BF24" s="49">
        <v>6758.3</v>
      </c>
      <c r="BG24" s="4">
        <v>4457.2</v>
      </c>
      <c r="BH24" s="3">
        <f t="shared" si="19"/>
        <v>65.9514966781587</v>
      </c>
      <c r="BI24" s="47">
        <f t="shared" si="20"/>
        <v>-756.9000000000015</v>
      </c>
      <c r="BJ24" s="50">
        <f t="shared" si="21"/>
        <v>4642.199999999997</v>
      </c>
      <c r="BK24" s="3">
        <f t="shared" si="22"/>
        <v>-613.3174791914372</v>
      </c>
      <c r="BM24" s="20"/>
    </row>
    <row r="25" spans="1:65" s="18" customFormat="1" ht="12.75">
      <c r="A25" s="2">
        <v>16</v>
      </c>
      <c r="B25" s="45" t="s">
        <v>42</v>
      </c>
      <c r="C25" s="46">
        <f t="shared" si="0"/>
        <v>4781.8</v>
      </c>
      <c r="D25" s="46">
        <f t="shared" si="1"/>
        <v>3170.5</v>
      </c>
      <c r="E25" s="3">
        <f t="shared" si="2"/>
        <v>66.30348404366556</v>
      </c>
      <c r="F25" s="29">
        <v>1148</v>
      </c>
      <c r="G25" s="3">
        <v>905</v>
      </c>
      <c r="H25" s="3">
        <f t="shared" si="3"/>
        <v>78.83275261324042</v>
      </c>
      <c r="I25" s="3">
        <f t="shared" si="4"/>
        <v>259.2</v>
      </c>
      <c r="J25" s="29">
        <v>128</v>
      </c>
      <c r="K25" s="3">
        <v>112.7</v>
      </c>
      <c r="L25" s="3">
        <f t="shared" si="23"/>
        <v>88.046875</v>
      </c>
      <c r="M25" s="29">
        <v>22.7</v>
      </c>
      <c r="N25" s="3">
        <v>0</v>
      </c>
      <c r="O25" s="3">
        <f t="shared" si="5"/>
        <v>0</v>
      </c>
      <c r="P25" s="29">
        <v>21.9</v>
      </c>
      <c r="Q25" s="3">
        <v>25.5</v>
      </c>
      <c r="R25" s="3">
        <f t="shared" si="6"/>
        <v>116.43835616438356</v>
      </c>
      <c r="S25" s="29">
        <v>240</v>
      </c>
      <c r="T25" s="3">
        <v>121</v>
      </c>
      <c r="U25" s="3">
        <f t="shared" si="7"/>
        <v>50.416666666666664</v>
      </c>
      <c r="V25" s="29">
        <v>478.5</v>
      </c>
      <c r="W25" s="14">
        <v>515.2</v>
      </c>
      <c r="X25" s="3">
        <f t="shared" si="8"/>
        <v>107.66980146290493</v>
      </c>
      <c r="Y25" s="29"/>
      <c r="Z25" s="14">
        <v>0</v>
      </c>
      <c r="AA25" s="3" t="e">
        <f t="shared" si="9"/>
        <v>#DIV/0!</v>
      </c>
      <c r="AB25" s="29">
        <v>0</v>
      </c>
      <c r="AC25" s="3">
        <v>0</v>
      </c>
      <c r="AD25" s="3" t="e">
        <f t="shared" si="10"/>
        <v>#DIV/0!</v>
      </c>
      <c r="AE25" s="29"/>
      <c r="AF25" s="3"/>
      <c r="AG25" s="3" t="e">
        <f t="shared" si="11"/>
        <v>#DIV/0!</v>
      </c>
      <c r="AH25" s="29">
        <v>3633.8</v>
      </c>
      <c r="AI25" s="3">
        <v>2265.5</v>
      </c>
      <c r="AJ25" s="3">
        <f t="shared" si="24"/>
        <v>62.345203368374705</v>
      </c>
      <c r="AK25" s="29">
        <v>1949.2</v>
      </c>
      <c r="AL25" s="3">
        <v>1377.7</v>
      </c>
      <c r="AM25" s="3">
        <f t="shared" si="12"/>
        <v>70.68027908885696</v>
      </c>
      <c r="AN25" s="29">
        <v>0</v>
      </c>
      <c r="AO25" s="3">
        <v>0</v>
      </c>
      <c r="AP25" s="3" t="e">
        <f t="shared" si="13"/>
        <v>#DIV/0!</v>
      </c>
      <c r="AQ25" s="31">
        <v>4822.8</v>
      </c>
      <c r="AR25" s="4">
        <v>2471.7</v>
      </c>
      <c r="AS25" s="3">
        <f t="shared" si="14"/>
        <v>51.25031102264245</v>
      </c>
      <c r="AT25" s="51">
        <v>902.9</v>
      </c>
      <c r="AU25" s="3">
        <v>707.9</v>
      </c>
      <c r="AV25" s="3">
        <f t="shared" si="15"/>
        <v>78.40292391183962</v>
      </c>
      <c r="AW25" s="49">
        <v>880.1</v>
      </c>
      <c r="AX25" s="4">
        <v>686.2</v>
      </c>
      <c r="AY25" s="3">
        <f t="shared" si="16"/>
        <v>77.96841268037723</v>
      </c>
      <c r="AZ25" s="31">
        <v>621.7</v>
      </c>
      <c r="BA25" s="6">
        <v>454.2</v>
      </c>
      <c r="BB25" s="14">
        <f t="shared" si="17"/>
        <v>73.05774489303522</v>
      </c>
      <c r="BC25" s="49">
        <v>728.8</v>
      </c>
      <c r="BD25" s="6">
        <v>430.3</v>
      </c>
      <c r="BE25" s="3">
        <f t="shared" si="18"/>
        <v>59.04226125137212</v>
      </c>
      <c r="BF25" s="49">
        <v>1243.1</v>
      </c>
      <c r="BG25" s="4">
        <v>834.5</v>
      </c>
      <c r="BH25" s="3">
        <f t="shared" si="19"/>
        <v>67.1305606950366</v>
      </c>
      <c r="BI25" s="47">
        <f t="shared" si="20"/>
        <v>-41</v>
      </c>
      <c r="BJ25" s="50">
        <f t="shared" si="21"/>
        <v>698.8000000000002</v>
      </c>
      <c r="BK25" s="3">
        <f t="shared" si="22"/>
        <v>-1704.3902439024394</v>
      </c>
      <c r="BM25" s="20"/>
    </row>
    <row r="26" spans="1:65" s="18" customFormat="1" ht="12.75">
      <c r="A26" s="2">
        <v>17</v>
      </c>
      <c r="B26" s="45" t="s">
        <v>43</v>
      </c>
      <c r="C26" s="46">
        <f t="shared" si="0"/>
        <v>45564.5</v>
      </c>
      <c r="D26" s="46">
        <f t="shared" si="1"/>
        <v>20036.2</v>
      </c>
      <c r="E26" s="3">
        <f t="shared" si="2"/>
        <v>43.97326866310395</v>
      </c>
      <c r="F26" s="29">
        <v>2071.6</v>
      </c>
      <c r="G26" s="3">
        <v>1476.2</v>
      </c>
      <c r="H26" s="3">
        <f t="shared" si="3"/>
        <v>71.25893029542382</v>
      </c>
      <c r="I26" s="3">
        <f t="shared" si="4"/>
        <v>1303.5</v>
      </c>
      <c r="J26" s="29">
        <v>1675.8</v>
      </c>
      <c r="K26" s="3">
        <v>1170.3</v>
      </c>
      <c r="L26" s="3">
        <f t="shared" si="23"/>
        <v>69.83530254206946</v>
      </c>
      <c r="M26" s="29">
        <v>31.3</v>
      </c>
      <c r="N26" s="3">
        <v>12.2</v>
      </c>
      <c r="O26" s="3">
        <f t="shared" si="5"/>
        <v>38.9776357827476</v>
      </c>
      <c r="P26" s="29">
        <v>57.1</v>
      </c>
      <c r="Q26" s="3">
        <v>35</v>
      </c>
      <c r="R26" s="3">
        <f t="shared" si="6"/>
        <v>61.295971978984234</v>
      </c>
      <c r="S26" s="29">
        <v>113.5</v>
      </c>
      <c r="T26" s="3">
        <v>86</v>
      </c>
      <c r="U26" s="3">
        <f t="shared" si="7"/>
        <v>75.77092511013215</v>
      </c>
      <c r="V26" s="29">
        <v>46.4</v>
      </c>
      <c r="W26" s="14">
        <v>38.4</v>
      </c>
      <c r="X26" s="3">
        <f t="shared" si="8"/>
        <v>82.75862068965517</v>
      </c>
      <c r="Y26" s="29">
        <v>62.1</v>
      </c>
      <c r="Z26" s="14">
        <v>31.6</v>
      </c>
      <c r="AA26" s="3">
        <f t="shared" si="9"/>
        <v>50.88566827697263</v>
      </c>
      <c r="AB26" s="29">
        <v>0.5</v>
      </c>
      <c r="AC26" s="3">
        <v>0.4</v>
      </c>
      <c r="AD26" s="3">
        <f t="shared" si="10"/>
        <v>80</v>
      </c>
      <c r="AE26" s="29"/>
      <c r="AF26" s="3"/>
      <c r="AG26" s="3" t="e">
        <f t="shared" si="11"/>
        <v>#DIV/0!</v>
      </c>
      <c r="AH26" s="29">
        <v>43492.9</v>
      </c>
      <c r="AI26" s="3">
        <v>18560</v>
      </c>
      <c r="AJ26" s="3">
        <f t="shared" si="24"/>
        <v>42.67363178817692</v>
      </c>
      <c r="AK26" s="29">
        <v>2639.1</v>
      </c>
      <c r="AL26" s="3">
        <v>1724.5</v>
      </c>
      <c r="AM26" s="3">
        <f t="shared" si="12"/>
        <v>65.34424614451896</v>
      </c>
      <c r="AN26" s="29">
        <v>0</v>
      </c>
      <c r="AO26" s="3">
        <v>0</v>
      </c>
      <c r="AP26" s="3" t="e">
        <f t="shared" si="13"/>
        <v>#DIV/0!</v>
      </c>
      <c r="AQ26" s="31">
        <v>46244.2</v>
      </c>
      <c r="AR26" s="4">
        <v>18890.5</v>
      </c>
      <c r="AS26" s="3">
        <f t="shared" si="14"/>
        <v>40.849447065794195</v>
      </c>
      <c r="AT26" s="51">
        <v>1024</v>
      </c>
      <c r="AU26" s="3">
        <v>686.1</v>
      </c>
      <c r="AV26" s="3">
        <f t="shared" si="15"/>
        <v>67.001953125</v>
      </c>
      <c r="AW26" s="49">
        <v>977.3</v>
      </c>
      <c r="AX26" s="4">
        <v>656.3</v>
      </c>
      <c r="AY26" s="3">
        <f t="shared" si="16"/>
        <v>67.15440499334903</v>
      </c>
      <c r="AZ26" s="31">
        <v>16002.2</v>
      </c>
      <c r="BA26" s="6">
        <v>7033.9</v>
      </c>
      <c r="BB26" s="14">
        <f t="shared" si="17"/>
        <v>43.95583107322742</v>
      </c>
      <c r="BC26" s="49">
        <v>736.5</v>
      </c>
      <c r="BD26" s="6">
        <v>535.6</v>
      </c>
      <c r="BE26" s="3">
        <f t="shared" si="18"/>
        <v>72.72233536999322</v>
      </c>
      <c r="BF26" s="49">
        <v>2097.9</v>
      </c>
      <c r="BG26" s="4">
        <v>1486.6</v>
      </c>
      <c r="BH26" s="3">
        <f t="shared" si="19"/>
        <v>70.86133752800419</v>
      </c>
      <c r="BI26" s="47">
        <f t="shared" si="20"/>
        <v>-679.6999999999971</v>
      </c>
      <c r="BJ26" s="50">
        <f t="shared" si="21"/>
        <v>1145.7000000000007</v>
      </c>
      <c r="BK26" s="3">
        <f t="shared" si="22"/>
        <v>-168.55965867294478</v>
      </c>
      <c r="BM26" s="20"/>
    </row>
    <row r="27" spans="1:65" s="18" customFormat="1" ht="16.5" customHeight="1">
      <c r="A27" s="59" t="s">
        <v>13</v>
      </c>
      <c r="B27" s="60"/>
      <c r="C27" s="46">
        <f>SUM(C10:C26)</f>
        <v>173428</v>
      </c>
      <c r="D27" s="46">
        <f>SUM(D10:D26)</f>
        <v>109898.9</v>
      </c>
      <c r="E27" s="52">
        <f t="shared" si="2"/>
        <v>63.368602532463036</v>
      </c>
      <c r="F27" s="53">
        <f>SUM(F10:F26)</f>
        <v>40457.799999999996</v>
      </c>
      <c r="G27" s="54">
        <f>SUM(G10:G26)</f>
        <v>31039.8</v>
      </c>
      <c r="H27" s="52">
        <f>G27/F27*100</f>
        <v>76.7214233102146</v>
      </c>
      <c r="I27" s="3">
        <f t="shared" si="4"/>
        <v>23741.5</v>
      </c>
      <c r="J27" s="53">
        <f>SUM(J10:J26)</f>
        <v>24995.7</v>
      </c>
      <c r="K27" s="54">
        <f>SUM(K10:K26)</f>
        <v>16679.300000000003</v>
      </c>
      <c r="L27" s="52">
        <f>K27/J27*100</f>
        <v>66.72867733250119</v>
      </c>
      <c r="M27" s="53">
        <f>SUM(M10:M26)</f>
        <v>428.1</v>
      </c>
      <c r="N27" s="54">
        <f>SUM(N10:N26)</f>
        <v>311.6</v>
      </c>
      <c r="O27" s="52">
        <f>N27/M27*100</f>
        <v>72.7867320719458</v>
      </c>
      <c r="P27" s="53">
        <f>SUM(P10:P26)</f>
        <v>1071.5</v>
      </c>
      <c r="Q27" s="54">
        <f>SUM(Q10:Q26)</f>
        <v>887.8</v>
      </c>
      <c r="R27" s="52">
        <f>Q27/P27*100</f>
        <v>82.85580961269248</v>
      </c>
      <c r="S27" s="53">
        <f>SUM(S10:S26)</f>
        <v>6186.7</v>
      </c>
      <c r="T27" s="54">
        <f>SUM(T10:T26)</f>
        <v>5862.8</v>
      </c>
      <c r="U27" s="52">
        <f>T27/S27*100</f>
        <v>94.7645756218986</v>
      </c>
      <c r="V27" s="29">
        <f>SUM(V10:V26)</f>
        <v>4006.4</v>
      </c>
      <c r="W27" s="55">
        <f>SUM(W10:W26)</f>
        <v>3863.4</v>
      </c>
      <c r="X27" s="3">
        <f>W27/V27*100</f>
        <v>96.4307108626198</v>
      </c>
      <c r="Y27" s="29">
        <f>SUM(Y10:Y26)</f>
        <v>62.1</v>
      </c>
      <c r="Z27" s="55">
        <f>SUM(Z10:Z26)</f>
        <v>602.8000000000001</v>
      </c>
      <c r="AA27" s="3">
        <f>Z27/Y27*100</f>
        <v>970.6924315619968</v>
      </c>
      <c r="AB27" s="29">
        <f>SUM(AB10:AB26)</f>
        <v>196.3</v>
      </c>
      <c r="AC27" s="55">
        <f>SUM(AC10:AC26)</f>
        <v>203.8</v>
      </c>
      <c r="AD27" s="3">
        <f>AC27/AB27*100</f>
        <v>103.82068262862964</v>
      </c>
      <c r="AE27" s="29">
        <f>SUM(AE10:AE26)</f>
        <v>0</v>
      </c>
      <c r="AF27" s="55">
        <f>SUM(AF10:AF26)</f>
        <v>0</v>
      </c>
      <c r="AG27" s="3" t="e">
        <f>AF27/AE27*100</f>
        <v>#DIV/0!</v>
      </c>
      <c r="AH27" s="29">
        <f>SUM(AH10:AH26)</f>
        <v>132970.2</v>
      </c>
      <c r="AI27" s="29">
        <f>SUM(AI10:AI26)</f>
        <v>78859.1</v>
      </c>
      <c r="AJ27" s="3">
        <f>AI27/AH27*100</f>
        <v>59.305844467406985</v>
      </c>
      <c r="AK27" s="29">
        <f>SUM(AK10:AK26)</f>
        <v>38597.799999999996</v>
      </c>
      <c r="AL27" s="3">
        <f>SUM(AL10:AL26)</f>
        <v>28564.5</v>
      </c>
      <c r="AM27" s="3">
        <f>AL27/AK27*100</f>
        <v>74.00551326759557</v>
      </c>
      <c r="AN27" s="29">
        <f>SUM(AN10:AN26)</f>
        <v>1941.9</v>
      </c>
      <c r="AO27" s="3">
        <f>SUM(AO10:AO26)</f>
        <v>1456.4</v>
      </c>
      <c r="AP27" s="3">
        <f>AO27/AN27*100</f>
        <v>74.99871260106082</v>
      </c>
      <c r="AQ27" s="29">
        <f>SUM(AQ10:AQ26)</f>
        <v>179233.5</v>
      </c>
      <c r="AR27" s="3">
        <f>SUM(AR10:AR26)</f>
        <v>96378.09999999999</v>
      </c>
      <c r="AS27" s="3">
        <f>AR27/AQ27*100</f>
        <v>53.77236956260967</v>
      </c>
      <c r="AT27" s="29">
        <f>SUM(AT10:AT26)</f>
        <v>24288.800000000003</v>
      </c>
      <c r="AU27" s="3">
        <f>SUM(AU10:AU26)</f>
        <v>18666.9</v>
      </c>
      <c r="AV27" s="3">
        <f>AU27/AT27*100</f>
        <v>76.85394091103717</v>
      </c>
      <c r="AW27" s="29">
        <f>SUM(AW10:AW26)</f>
        <v>16504.300000000003</v>
      </c>
      <c r="AX27" s="3">
        <f>SUM(AX10:AX26)</f>
        <v>11398.1</v>
      </c>
      <c r="AY27" s="3">
        <f>AX27/AW27*100</f>
        <v>69.06139612101087</v>
      </c>
      <c r="AZ27" s="29">
        <f>SUM(AZ10:AZ26)</f>
        <v>35943.5</v>
      </c>
      <c r="BA27" s="14">
        <f>SUM(BA10:BA26)</f>
        <v>12331.7</v>
      </c>
      <c r="BB27" s="14">
        <f>BA27/AZ27*100</f>
        <v>34.30856761305939</v>
      </c>
      <c r="BC27" s="29">
        <f>SUM(BC10:BC26)</f>
        <v>35676.6</v>
      </c>
      <c r="BD27" s="14">
        <f>SUM(BD10:BD26)</f>
        <v>27146.599999999995</v>
      </c>
      <c r="BE27" s="3">
        <f>BD27/BC27*100</f>
        <v>76.09077098153972</v>
      </c>
      <c r="BF27" s="29">
        <f>SUM(BF10:BF26)</f>
        <v>32060.599999999995</v>
      </c>
      <c r="BG27" s="3">
        <f>SUM(BG10:BG26)</f>
        <v>20601.899999999998</v>
      </c>
      <c r="BH27" s="3">
        <f>BG27/BF27*100</f>
        <v>64.25924655184245</v>
      </c>
      <c r="BI27" s="31">
        <f>SUM(BI10:BI26)</f>
        <v>-5805.500000000001</v>
      </c>
      <c r="BJ27" s="56">
        <f>SUM(BJ10:BJ26)</f>
        <v>13520.8</v>
      </c>
      <c r="BK27" s="3">
        <f t="shared" si="22"/>
        <v>-232.89639135302727</v>
      </c>
      <c r="BM27" s="20"/>
    </row>
    <row r="28" spans="5:61" s="21" customFormat="1" ht="12.75">
      <c r="E28" s="22"/>
      <c r="F28" s="23"/>
      <c r="G28" s="22"/>
      <c r="S28" s="24"/>
      <c r="T28" s="24"/>
      <c r="W28" s="24"/>
      <c r="Z28" s="24"/>
      <c r="AH28" s="24"/>
      <c r="AQ28" s="40"/>
      <c r="AT28" s="25"/>
      <c r="BI28" s="33"/>
    </row>
    <row r="29" spans="6:60" ht="12.7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8"/>
      <c r="Y29" s="8"/>
      <c r="Z29" s="12"/>
      <c r="AA29" s="8"/>
      <c r="AB29" s="8"/>
      <c r="AC29" s="8"/>
      <c r="AD29" s="8"/>
      <c r="AE29" s="8"/>
      <c r="AF29" s="8"/>
      <c r="AG29" s="8"/>
      <c r="AH29" s="20"/>
      <c r="AI29" s="20"/>
      <c r="AJ29" s="20"/>
      <c r="AK29" s="20"/>
      <c r="AL29" s="20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34:65" ht="15.75">
      <c r="AH30" s="19"/>
      <c r="BI30" s="5"/>
      <c r="BJ30" s="5"/>
      <c r="BK30" s="5"/>
      <c r="BL30" s="5"/>
      <c r="BM30" s="5"/>
    </row>
    <row r="31" spans="61:64" ht="13.5" customHeight="1">
      <c r="BI31" s="5"/>
      <c r="BJ31" s="5"/>
      <c r="BL31" s="5"/>
    </row>
    <row r="32" spans="34:60" ht="12.75" customHeight="1">
      <c r="AH32" s="19"/>
      <c r="AZ32" s="5"/>
      <c r="BA32" s="5"/>
      <c r="BB32" s="5"/>
      <c r="BC32" s="5"/>
      <c r="BD32" s="5"/>
      <c r="BE32" s="5"/>
      <c r="BF32" s="5"/>
      <c r="BG32" s="5"/>
      <c r="BH32" s="5"/>
    </row>
    <row r="33" ht="12.75">
      <c r="AH33" s="19"/>
    </row>
    <row r="34" ht="12.75">
      <c r="AH34" s="19"/>
    </row>
    <row r="35" ht="12.75">
      <c r="AH35" s="19"/>
    </row>
  </sheetData>
  <sheetProtection password="CEE3" sheet="1"/>
  <mergeCells count="31">
    <mergeCell ref="S1:U1"/>
    <mergeCell ref="C2:U2"/>
    <mergeCell ref="A4:B8"/>
    <mergeCell ref="C4:E7"/>
    <mergeCell ref="F4:AP4"/>
    <mergeCell ref="AN6:AP7"/>
    <mergeCell ref="AZ6:BB7"/>
    <mergeCell ref="AT4:BH4"/>
    <mergeCell ref="AW7:AY7"/>
    <mergeCell ref="AW6:AY6"/>
    <mergeCell ref="BF6:BH7"/>
    <mergeCell ref="AT6:AV7"/>
    <mergeCell ref="AQ4:AS7"/>
    <mergeCell ref="BI4:BK7"/>
    <mergeCell ref="F5:H7"/>
    <mergeCell ref="J5:AG5"/>
    <mergeCell ref="AH5:AJ7"/>
    <mergeCell ref="AK5:AP5"/>
    <mergeCell ref="AT5:BH5"/>
    <mergeCell ref="J6:L7"/>
    <mergeCell ref="M6:O7"/>
    <mergeCell ref="BC6:BE7"/>
    <mergeCell ref="A9:B9"/>
    <mergeCell ref="A27:B27"/>
    <mergeCell ref="AE6:AG7"/>
    <mergeCell ref="AK6:AM7"/>
    <mergeCell ref="S6:U7"/>
    <mergeCell ref="V6:X7"/>
    <mergeCell ref="Y6:AA7"/>
    <mergeCell ref="AB6:AD7"/>
    <mergeCell ref="P6:R7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2013-08-05T11:38:56Z</cp:lastPrinted>
  <dcterms:created xsi:type="dcterms:W3CDTF">2007-01-16T05:35:41Z</dcterms:created>
  <dcterms:modified xsi:type="dcterms:W3CDTF">2013-10-03T12:53:09Z</dcterms:modified>
  <cp:category/>
  <cp:version/>
  <cp:contentType/>
  <cp:contentStatus/>
</cp:coreProperties>
</file>