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<sst xmlns="http://schemas.openxmlformats.org/spreadsheetml/2006/main" count="107" uniqueCount="46">
  <si>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</si>
  <si>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</si>
  <si>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</si>
  <si>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</si>
  <si>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</si>
  <si>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</si>
  <si>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</si>
  <si>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</si>
  <si>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</si>
  <si>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</si>
  <si>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</si>
  <si>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</si>
  <si>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</si>
  <si>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</si>
  <si>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</si>
  <si>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</si>
  <si>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</si>
  <si>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</si>
  <si>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</si>
  <si>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</si>
  <si>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</si>
  <si>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</si>
  <si>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</si>
  <si>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</si>
  <si>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</si>
  <si>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</si>
  <si>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</si>
  <si>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</si>
  <si>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</si>
  <si>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</si>
  <si>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</si>
  <si>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</si>
  <si>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</si>
  <si>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</si>
  <si>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</si>
  <si>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</si>
  <si>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</si>
  <si>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</si>
  <si>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</si>
  <si>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</si>
  <si>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</si>
  <si>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</si>
  <si>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</si>
  <si>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</si>
  <si>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</si>
  <si>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июля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</si>
</sst>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54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34" borderId="10" xfId="0" applyNumberFormat="1" applyFont="1" applyFill="1" applyBorder="1" applyAlignment="1" applyProtection="1">
      <alignment vertical="center" wrapText="1"/>
      <protection locked="0"/>
    </xf>
    <xf numFmtId="164" fontId="9" fillId="34" borderId="10" xfId="0" applyNumberFormat="1" applyFont="1" applyFill="1" applyBorder="1" applyAlignment="1" applyProtection="1">
      <alignment vertical="center" wrapText="1"/>
      <protection locked="0"/>
    </xf>
    <xf numFmtId="165" fontId="2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34" borderId="10" xfId="0" applyNumberFormat="1" applyFont="1" applyFill="1" applyBorder="1" applyAlignment="1" applyProtection="1">
      <alignment vertical="center" wrapText="1"/>
      <protection locked="0"/>
    </xf>
    <xf numFmtId="164" fontId="2" fillId="34" borderId="10" xfId="0" applyNumberFormat="1" applyFont="1" applyFill="1" applyBorder="1" applyAlignment="1" applyProtection="1">
      <alignment vertical="center" wrapText="1"/>
      <protection locked="0"/>
    </xf>
    <xf numFmtId="165" fontId="0" fillId="34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34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34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34" borderId="10" xfId="0" applyNumberFormat="1" applyFont="1" applyFill="1" applyBorder="1" applyAlignment="1" applyProtection="1">
      <alignment vertical="center" wrapText="1"/>
      <protection locked="0"/>
    </xf>
    <xf numFmtId="164" fontId="4" fillId="33" borderId="10" xfId="0" applyNumberFormat="1" applyFont="1" applyFill="1" applyBorder="1" applyAlignment="1" applyProtection="1">
      <alignment vertical="center" wrapText="1"/>
      <protection locked="0"/>
    </xf>
    <xf numFmtId="164" fontId="2" fillId="33" borderId="10" xfId="0" applyNumberFormat="1" applyFont="1" applyFill="1" applyBorder="1" applyAlignment="1" applyProtection="1">
      <alignment vertical="center" wrapText="1"/>
      <protection locked="0"/>
    </xf>
    <xf numFmtId="165" fontId="2" fillId="33" borderId="10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7">
      <pane xSplit="5040" topLeftCell="BE1" activePane="topRight" state="split"/>
      <selection pane="topLeft" activeCell="B13" sqref="B13"/>
      <selection pane="topRight" activeCell="BG22" sqref="BG22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4.2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99" t="s">
        <v>26</v>
      </c>
      <c r="T1" s="99"/>
      <c r="U1" s="99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100" t="s">
        <v>45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101" t="s">
        <v>0</v>
      </c>
      <c r="B4" s="101"/>
      <c r="C4" s="61" t="s">
        <v>23</v>
      </c>
      <c r="D4" s="62"/>
      <c r="E4" s="63"/>
      <c r="F4" s="83" t="s">
        <v>1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67" t="s">
        <v>22</v>
      </c>
      <c r="AR4" s="68"/>
      <c r="AS4" s="69"/>
      <c r="AT4" s="79" t="s">
        <v>1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61" t="s">
        <v>21</v>
      </c>
      <c r="BJ4" s="62"/>
      <c r="BK4" s="63"/>
    </row>
    <row r="5" spans="1:63" ht="13.5" customHeight="1">
      <c r="A5" s="101"/>
      <c r="B5" s="101"/>
      <c r="C5" s="76"/>
      <c r="D5" s="77"/>
      <c r="E5" s="78"/>
      <c r="F5" s="79" t="s">
        <v>2</v>
      </c>
      <c r="G5" s="79"/>
      <c r="H5" s="79"/>
      <c r="I5" s="28"/>
      <c r="J5" s="80" t="s">
        <v>3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  <c r="AH5" s="79" t="s">
        <v>4</v>
      </c>
      <c r="AI5" s="79"/>
      <c r="AJ5" s="79"/>
      <c r="AK5" s="83" t="s">
        <v>3</v>
      </c>
      <c r="AL5" s="84"/>
      <c r="AM5" s="84"/>
      <c r="AN5" s="84"/>
      <c r="AO5" s="84"/>
      <c r="AP5" s="84"/>
      <c r="AQ5" s="70"/>
      <c r="AR5" s="71"/>
      <c r="AS5" s="72"/>
      <c r="AT5" s="83" t="s">
        <v>3</v>
      </c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76"/>
      <c r="BJ5" s="77"/>
      <c r="BK5" s="78"/>
    </row>
    <row r="6" spans="1:63" ht="59.25" customHeight="1">
      <c r="A6" s="101"/>
      <c r="B6" s="101"/>
      <c r="C6" s="76"/>
      <c r="D6" s="77"/>
      <c r="E6" s="78"/>
      <c r="F6" s="79"/>
      <c r="G6" s="79"/>
      <c r="H6" s="79"/>
      <c r="I6" s="26"/>
      <c r="J6" s="61" t="s">
        <v>5</v>
      </c>
      <c r="K6" s="62"/>
      <c r="L6" s="63"/>
      <c r="M6" s="61" t="s">
        <v>6</v>
      </c>
      <c r="N6" s="62"/>
      <c r="O6" s="63"/>
      <c r="P6" s="61" t="s">
        <v>16</v>
      </c>
      <c r="Q6" s="62"/>
      <c r="R6" s="63"/>
      <c r="S6" s="61" t="s">
        <v>44</v>
      </c>
      <c r="T6" s="62"/>
      <c r="U6" s="63"/>
      <c r="V6" s="61" t="s">
        <v>7</v>
      </c>
      <c r="W6" s="62"/>
      <c r="X6" s="63"/>
      <c r="Y6" s="61" t="s">
        <v>19</v>
      </c>
      <c r="Z6" s="62"/>
      <c r="AA6" s="63"/>
      <c r="AB6" s="61" t="s">
        <v>8</v>
      </c>
      <c r="AC6" s="62"/>
      <c r="AD6" s="63"/>
      <c r="AE6" s="61" t="s">
        <v>9</v>
      </c>
      <c r="AF6" s="62"/>
      <c r="AG6" s="63"/>
      <c r="AH6" s="79"/>
      <c r="AI6" s="79"/>
      <c r="AJ6" s="79"/>
      <c r="AK6" s="61" t="s">
        <v>17</v>
      </c>
      <c r="AL6" s="62"/>
      <c r="AM6" s="63"/>
      <c r="AN6" s="61" t="s">
        <v>18</v>
      </c>
      <c r="AO6" s="62"/>
      <c r="AP6" s="63"/>
      <c r="AQ6" s="70"/>
      <c r="AR6" s="71"/>
      <c r="AS6" s="72"/>
      <c r="AT6" s="93" t="s">
        <v>20</v>
      </c>
      <c r="AU6" s="94"/>
      <c r="AV6" s="95"/>
      <c r="AW6" s="92" t="s">
        <v>1</v>
      </c>
      <c r="AX6" s="92"/>
      <c r="AY6" s="92"/>
      <c r="AZ6" s="85" t="s">
        <v>24</v>
      </c>
      <c r="BA6" s="86"/>
      <c r="BB6" s="87"/>
      <c r="BC6" s="85" t="s">
        <v>14</v>
      </c>
      <c r="BD6" s="86"/>
      <c r="BE6" s="87"/>
      <c r="BF6" s="61" t="s">
        <v>25</v>
      </c>
      <c r="BG6" s="62"/>
      <c r="BH6" s="63"/>
      <c r="BI6" s="76"/>
      <c r="BJ6" s="77"/>
      <c r="BK6" s="78"/>
    </row>
    <row r="7" spans="1:63" ht="77.25" customHeight="1">
      <c r="A7" s="101"/>
      <c r="B7" s="101"/>
      <c r="C7" s="64"/>
      <c r="D7" s="65"/>
      <c r="E7" s="66"/>
      <c r="F7" s="79"/>
      <c r="G7" s="79"/>
      <c r="H7" s="79"/>
      <c r="I7" s="27"/>
      <c r="J7" s="64"/>
      <c r="K7" s="65"/>
      <c r="L7" s="66"/>
      <c r="M7" s="64"/>
      <c r="N7" s="65"/>
      <c r="O7" s="66"/>
      <c r="P7" s="64"/>
      <c r="Q7" s="65"/>
      <c r="R7" s="66"/>
      <c r="S7" s="64"/>
      <c r="T7" s="65"/>
      <c r="U7" s="66"/>
      <c r="V7" s="64"/>
      <c r="W7" s="65"/>
      <c r="X7" s="66"/>
      <c r="Y7" s="64"/>
      <c r="Z7" s="65"/>
      <c r="AA7" s="66"/>
      <c r="AB7" s="64"/>
      <c r="AC7" s="65"/>
      <c r="AD7" s="66"/>
      <c r="AE7" s="64"/>
      <c r="AF7" s="65"/>
      <c r="AG7" s="66"/>
      <c r="AH7" s="79"/>
      <c r="AI7" s="79"/>
      <c r="AJ7" s="79"/>
      <c r="AK7" s="64"/>
      <c r="AL7" s="65"/>
      <c r="AM7" s="66"/>
      <c r="AN7" s="64"/>
      <c r="AO7" s="65"/>
      <c r="AP7" s="66"/>
      <c r="AQ7" s="73"/>
      <c r="AR7" s="74"/>
      <c r="AS7" s="75"/>
      <c r="AT7" s="96"/>
      <c r="AU7" s="97"/>
      <c r="AV7" s="98"/>
      <c r="AW7" s="91" t="s">
        <v>15</v>
      </c>
      <c r="AX7" s="91"/>
      <c r="AY7" s="91"/>
      <c r="AZ7" s="88"/>
      <c r="BA7" s="89"/>
      <c r="BB7" s="90"/>
      <c r="BC7" s="88"/>
      <c r="BD7" s="89"/>
      <c r="BE7" s="90"/>
      <c r="BF7" s="64"/>
      <c r="BG7" s="65"/>
      <c r="BH7" s="66"/>
      <c r="BI7" s="64"/>
      <c r="BJ7" s="65"/>
      <c r="BK7" s="66"/>
    </row>
    <row r="8" spans="1:63" ht="24.75" customHeight="1">
      <c r="A8" s="101"/>
      <c r="B8" s="101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57">
        <v>1</v>
      </c>
      <c r="B9" s="58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4312.2</v>
      </c>
      <c r="D10" s="46">
        <f>G10+AI10</f>
        <v>1882.9</v>
      </c>
      <c r="E10" s="3">
        <f>D10/C10*100</f>
        <v>43.66448680487918</v>
      </c>
      <c r="F10" s="29">
        <v>745.1</v>
      </c>
      <c r="G10" s="3">
        <v>263.9</v>
      </c>
      <c r="H10" s="3">
        <f>G10/F10*100</f>
        <v>35.41806468930345</v>
      </c>
      <c r="I10" s="3">
        <f>K10+N10+Q10+T10</f>
        <v>152.39999999999998</v>
      </c>
      <c r="J10" s="29">
        <v>129.6</v>
      </c>
      <c r="K10" s="3">
        <v>76.3</v>
      </c>
      <c r="L10" s="3">
        <f>K10/J10*100</f>
        <v>58.873456790123456</v>
      </c>
      <c r="M10" s="29">
        <v>3.9</v>
      </c>
      <c r="N10" s="3"/>
      <c r="O10" s="3">
        <f>N10/M10*100</f>
        <v>0</v>
      </c>
      <c r="P10" s="29">
        <v>34.3</v>
      </c>
      <c r="Q10" s="3">
        <v>6.3</v>
      </c>
      <c r="R10" s="3">
        <f>Q10/P10*100</f>
        <v>18.367346938775512</v>
      </c>
      <c r="S10" s="29">
        <v>214.2</v>
      </c>
      <c r="T10" s="3">
        <v>69.8</v>
      </c>
      <c r="U10" s="3">
        <f>T10/S10*100</f>
        <v>32.586367880485525</v>
      </c>
      <c r="V10" s="29">
        <v>40</v>
      </c>
      <c r="W10" s="14">
        <v>88.4</v>
      </c>
      <c r="X10" s="3">
        <f>W10/V10*100</f>
        <v>221</v>
      </c>
      <c r="Y10" s="29"/>
      <c r="Z10" s="14"/>
      <c r="AA10" s="3" t="e">
        <f>Z10/Y10*100</f>
        <v>#DIV/0!</v>
      </c>
      <c r="AB10" s="29">
        <v>3.1</v>
      </c>
      <c r="AC10" s="3">
        <v>6.3</v>
      </c>
      <c r="AD10" s="3">
        <f>AC10/AB10*100</f>
        <v>203.2258064516129</v>
      </c>
      <c r="AE10" s="29"/>
      <c r="AF10" s="3"/>
      <c r="AG10" s="3" t="e">
        <f>AF10/AE10*100</f>
        <v>#DIV/0!</v>
      </c>
      <c r="AH10" s="29">
        <v>3567.1</v>
      </c>
      <c r="AI10" s="3">
        <v>1619</v>
      </c>
      <c r="AJ10" s="3">
        <f>AI10/AH10*100</f>
        <v>45.387009054974634</v>
      </c>
      <c r="AK10" s="29">
        <v>2473.4</v>
      </c>
      <c r="AL10" s="3">
        <v>1242.9</v>
      </c>
      <c r="AM10" s="3">
        <f>AL10/AK10*100</f>
        <v>50.250667097921884</v>
      </c>
      <c r="AN10" s="29">
        <v>0</v>
      </c>
      <c r="AO10" s="3"/>
      <c r="AP10" s="3" t="e">
        <f>AO10/AN10*100</f>
        <v>#DIV/0!</v>
      </c>
      <c r="AQ10" s="47">
        <v>4653.9</v>
      </c>
      <c r="AR10" s="4">
        <v>2147.5</v>
      </c>
      <c r="AS10" s="3">
        <f>AR10/AQ10*100</f>
        <v>46.144094200562975</v>
      </c>
      <c r="AT10" s="48">
        <v>796.8</v>
      </c>
      <c r="AU10" s="4">
        <v>404.4</v>
      </c>
      <c r="AV10" s="3">
        <f>AU10/AT10*100</f>
        <v>50.75301204819277</v>
      </c>
      <c r="AW10" s="49">
        <v>785.7</v>
      </c>
      <c r="AX10" s="4">
        <v>397</v>
      </c>
      <c r="AY10" s="3">
        <f>AX10/AW10*100</f>
        <v>50.52819142166221</v>
      </c>
      <c r="AZ10" s="32">
        <v>715.7</v>
      </c>
      <c r="BA10" s="6">
        <v>104.6</v>
      </c>
      <c r="BB10" s="14">
        <f>BA10/AZ10*100</f>
        <v>14.615062176889756</v>
      </c>
      <c r="BC10" s="49">
        <v>821.2</v>
      </c>
      <c r="BD10" s="6">
        <v>470.7</v>
      </c>
      <c r="BE10" s="3">
        <f>BD10/BC10*100</f>
        <v>57.31855820750121</v>
      </c>
      <c r="BF10" s="49">
        <v>1468.6</v>
      </c>
      <c r="BG10" s="4">
        <v>716.5</v>
      </c>
      <c r="BH10" s="3">
        <f>BG10/BF10*100</f>
        <v>48.78796132370966</v>
      </c>
      <c r="BI10" s="47">
        <f>C10-AQ10</f>
        <v>-341.6999999999998</v>
      </c>
      <c r="BJ10" s="50">
        <f>D10-AR10</f>
        <v>-264.5999999999999</v>
      </c>
      <c r="BK10" s="3">
        <f>BJ10/BI10*100</f>
        <v>77.43634767339773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3832.7</v>
      </c>
      <c r="D11" s="46">
        <f aca="true" t="shared" si="1" ref="D11:D26">G11+AI11</f>
        <v>1626.2</v>
      </c>
      <c r="E11" s="3">
        <f aca="true" t="shared" si="2" ref="E11:E27">D11/C11*100</f>
        <v>42.42961880658544</v>
      </c>
      <c r="F11" s="29">
        <v>890.6</v>
      </c>
      <c r="G11" s="3">
        <v>364</v>
      </c>
      <c r="H11" s="3">
        <f aca="true" t="shared" si="3" ref="H11:H26">G11/F11*100</f>
        <v>40.871322703795194</v>
      </c>
      <c r="I11" s="3">
        <f aca="true" t="shared" si="4" ref="I11:I27">K11+N11+Q11+T11</f>
        <v>52.400000000000006</v>
      </c>
      <c r="J11" s="29">
        <v>150.4</v>
      </c>
      <c r="K11" s="3">
        <v>34.1</v>
      </c>
      <c r="L11" s="3">
        <f>K11/J11*100</f>
        <v>22.67287234042553</v>
      </c>
      <c r="M11" s="29">
        <v>53.5</v>
      </c>
      <c r="N11" s="3"/>
      <c r="O11" s="3">
        <f aca="true" t="shared" si="5" ref="O11:O26">N11/M11*100</f>
        <v>0</v>
      </c>
      <c r="P11" s="29">
        <v>48.9</v>
      </c>
      <c r="Q11" s="3">
        <v>9.6</v>
      </c>
      <c r="R11" s="3">
        <f aca="true" t="shared" si="6" ref="R11:R26">Q11/P11*100</f>
        <v>19.631901840490798</v>
      </c>
      <c r="S11" s="29">
        <v>195.5</v>
      </c>
      <c r="T11" s="3">
        <v>8.7</v>
      </c>
      <c r="U11" s="3">
        <f aca="true" t="shared" si="7" ref="U11:U26">T11/S11*100</f>
        <v>4.450127877237851</v>
      </c>
      <c r="V11" s="29">
        <v>31.3</v>
      </c>
      <c r="W11" s="14">
        <v>19.8</v>
      </c>
      <c r="X11" s="3">
        <f aca="true" t="shared" si="8" ref="X11:X26">W11/V11*100</f>
        <v>63.25878594249201</v>
      </c>
      <c r="Y11" s="29"/>
      <c r="Z11" s="14"/>
      <c r="AA11" s="3" t="e">
        <f aca="true" t="shared" si="9" ref="AA11:AA26">Z11/Y11*100</f>
        <v>#DIV/0!</v>
      </c>
      <c r="AB11" s="29">
        <v>0</v>
      </c>
      <c r="AC11" s="3"/>
      <c r="AD11" s="3" t="e">
        <f aca="true" t="shared" si="10" ref="AD11:AD26">AC11/AB11*100</f>
        <v>#DIV/0!</v>
      </c>
      <c r="AE11" s="29"/>
      <c r="AF11" s="3"/>
      <c r="AG11" s="3" t="e">
        <f aca="true" t="shared" si="11" ref="AG11:AG26">AF11/AE11*100</f>
        <v>#DIV/0!</v>
      </c>
      <c r="AH11" s="29">
        <v>2942.1</v>
      </c>
      <c r="AI11" s="3">
        <v>1262.2</v>
      </c>
      <c r="AJ11" s="3">
        <f>AI11/AH11*100</f>
        <v>42.90132898269943</v>
      </c>
      <c r="AK11" s="29">
        <v>2251.5</v>
      </c>
      <c r="AL11" s="3">
        <v>1130.1</v>
      </c>
      <c r="AM11" s="3">
        <f aca="true" t="shared" si="12" ref="AM11:AM26">AL11/AK11*100</f>
        <v>50.19320453031312</v>
      </c>
      <c r="AN11" s="29">
        <v>0</v>
      </c>
      <c r="AO11" s="3"/>
      <c r="AP11" s="3" t="e">
        <f aca="true" t="shared" si="13" ref="AP11:AP26">AO11/AN11*100</f>
        <v>#DIV/0!</v>
      </c>
      <c r="AQ11" s="47">
        <v>3940.5</v>
      </c>
      <c r="AR11" s="4">
        <v>1247</v>
      </c>
      <c r="AS11" s="3">
        <f aca="true" t="shared" si="14" ref="AS11:AS26">AR11/AQ11*100</f>
        <v>31.645730237279533</v>
      </c>
      <c r="AT11" s="51">
        <v>831.7</v>
      </c>
      <c r="AU11" s="4">
        <v>428.3</v>
      </c>
      <c r="AV11" s="3">
        <f aca="true" t="shared" si="15" ref="AV11:AV26">AU11/AT11*100</f>
        <v>51.49693399062162</v>
      </c>
      <c r="AW11" s="49">
        <v>796.5</v>
      </c>
      <c r="AX11" s="4">
        <v>395.4</v>
      </c>
      <c r="AY11" s="3">
        <f aca="true" t="shared" si="16" ref="AY11:AY26">AX11/AW11*100</f>
        <v>49.64218455743879</v>
      </c>
      <c r="AZ11" s="31">
        <v>627.9</v>
      </c>
      <c r="BA11" s="6">
        <v>227.2</v>
      </c>
      <c r="BB11" s="14">
        <f aca="true" t="shared" si="17" ref="BB11:BB26">BA11/AZ11*100</f>
        <v>36.184105749323145</v>
      </c>
      <c r="BC11" s="49">
        <v>877.3</v>
      </c>
      <c r="BD11" s="6">
        <v>193.6</v>
      </c>
      <c r="BE11" s="3">
        <f aca="true" t="shared" si="18" ref="BE11:BE26">BD11/BC11*100</f>
        <v>22.067707739655763</v>
      </c>
      <c r="BF11" s="49">
        <v>1319.2</v>
      </c>
      <c r="BG11" s="4">
        <v>379.2</v>
      </c>
      <c r="BH11" s="3">
        <f aca="true" t="shared" si="19" ref="BH11:BH26">BG11/BF11*100</f>
        <v>28.744693753790173</v>
      </c>
      <c r="BI11" s="47">
        <f aca="true" t="shared" si="20" ref="BI11:BI26">C11-AQ11</f>
        <v>-107.80000000000018</v>
      </c>
      <c r="BJ11" s="50">
        <f aca="true" t="shared" si="21" ref="BJ11:BJ26">D11-AR11</f>
        <v>379.20000000000005</v>
      </c>
      <c r="BK11" s="3">
        <f aca="true" t="shared" si="22" ref="BK11:BK27">BJ11/BI11*100</f>
        <v>-351.7625231910941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4862.6</v>
      </c>
      <c r="D12" s="46">
        <f t="shared" si="1"/>
        <v>2003.6000000000001</v>
      </c>
      <c r="E12" s="3">
        <f t="shared" si="2"/>
        <v>41.20429399909513</v>
      </c>
      <c r="F12" s="29">
        <v>1140.1</v>
      </c>
      <c r="G12" s="3">
        <v>496.2</v>
      </c>
      <c r="H12" s="3">
        <f t="shared" si="3"/>
        <v>43.52249802648891</v>
      </c>
      <c r="I12" s="3">
        <f t="shared" si="4"/>
        <v>264.70000000000005</v>
      </c>
      <c r="J12" s="29">
        <v>301</v>
      </c>
      <c r="K12" s="3">
        <v>155.5</v>
      </c>
      <c r="L12" s="3">
        <f aca="true" t="shared" si="23" ref="L12:L26">K12/J12*100</f>
        <v>51.66112956810631</v>
      </c>
      <c r="M12" s="29">
        <v>10.7</v>
      </c>
      <c r="N12" s="3">
        <v>25.4</v>
      </c>
      <c r="O12" s="3">
        <f t="shared" si="5"/>
        <v>237.38317757009347</v>
      </c>
      <c r="P12" s="29">
        <v>63.7</v>
      </c>
      <c r="Q12" s="3">
        <v>15.9</v>
      </c>
      <c r="R12" s="3">
        <f t="shared" si="6"/>
        <v>24.960753532182103</v>
      </c>
      <c r="S12" s="30">
        <v>309.2</v>
      </c>
      <c r="T12" s="3">
        <v>67.9</v>
      </c>
      <c r="U12" s="3">
        <f t="shared" si="7"/>
        <v>21.95989650711514</v>
      </c>
      <c r="V12" s="29">
        <v>29</v>
      </c>
      <c r="W12" s="14">
        <v>22</v>
      </c>
      <c r="X12" s="3">
        <f t="shared" si="8"/>
        <v>75.86206896551724</v>
      </c>
      <c r="Y12" s="29"/>
      <c r="Z12" s="14"/>
      <c r="AA12" s="3" t="e">
        <f t="shared" si="9"/>
        <v>#DIV/0!</v>
      </c>
      <c r="AB12" s="29">
        <v>17.5</v>
      </c>
      <c r="AC12" s="3">
        <v>15</v>
      </c>
      <c r="AD12" s="3">
        <f t="shared" si="10"/>
        <v>85.71428571428571</v>
      </c>
      <c r="AE12" s="29"/>
      <c r="AF12" s="3"/>
      <c r="AG12" s="3" t="e">
        <f t="shared" si="11"/>
        <v>#DIV/0!</v>
      </c>
      <c r="AH12" s="29">
        <v>3722.5</v>
      </c>
      <c r="AI12" s="3">
        <v>1507.4</v>
      </c>
      <c r="AJ12" s="3">
        <f>AI12/AH12*100</f>
        <v>40.49429147078577</v>
      </c>
      <c r="AK12" s="29">
        <v>2446</v>
      </c>
      <c r="AL12" s="3">
        <v>1228.8</v>
      </c>
      <c r="AM12" s="3">
        <f t="shared" si="12"/>
        <v>50.23712183156172</v>
      </c>
      <c r="AN12" s="29">
        <v>0</v>
      </c>
      <c r="AO12" s="3"/>
      <c r="AP12" s="3" t="e">
        <f t="shared" si="13"/>
        <v>#DIV/0!</v>
      </c>
      <c r="AQ12" s="31">
        <v>5140.6</v>
      </c>
      <c r="AR12" s="4">
        <v>2011</v>
      </c>
      <c r="AS12" s="3">
        <f t="shared" si="14"/>
        <v>39.11994708788857</v>
      </c>
      <c r="AT12" s="51">
        <v>816.6</v>
      </c>
      <c r="AU12" s="4">
        <v>404.3</v>
      </c>
      <c r="AV12" s="3">
        <f t="shared" si="15"/>
        <v>49.510164095028166</v>
      </c>
      <c r="AW12" s="49">
        <v>809.1</v>
      </c>
      <c r="AX12" s="4">
        <v>398.8</v>
      </c>
      <c r="AY12" s="3">
        <f t="shared" si="16"/>
        <v>49.289333827709804</v>
      </c>
      <c r="AZ12" s="31">
        <v>755.7</v>
      </c>
      <c r="BA12" s="6">
        <v>89.9</v>
      </c>
      <c r="BB12" s="14">
        <f t="shared" si="17"/>
        <v>11.896255127696175</v>
      </c>
      <c r="BC12" s="49">
        <v>1234.5</v>
      </c>
      <c r="BD12" s="6">
        <v>609.4</v>
      </c>
      <c r="BE12" s="3">
        <f t="shared" si="18"/>
        <v>49.364115026326445</v>
      </c>
      <c r="BF12" s="49">
        <v>1754.6</v>
      </c>
      <c r="BG12" s="4">
        <v>852.5</v>
      </c>
      <c r="BH12" s="3">
        <f t="shared" si="19"/>
        <v>48.58657243816255</v>
      </c>
      <c r="BI12" s="47">
        <f t="shared" si="20"/>
        <v>-278</v>
      </c>
      <c r="BJ12" s="50">
        <f t="shared" si="21"/>
        <v>-7.399999999999864</v>
      </c>
      <c r="BK12" s="3">
        <f t="shared" si="22"/>
        <v>2.6618705035970733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4271.2</v>
      </c>
      <c r="D13" s="46">
        <f t="shared" si="1"/>
        <v>2147.8</v>
      </c>
      <c r="E13" s="3">
        <f t="shared" si="2"/>
        <v>50.28563401386028</v>
      </c>
      <c r="F13" s="29">
        <v>826.7</v>
      </c>
      <c r="G13" s="3">
        <v>305.1</v>
      </c>
      <c r="H13" s="3">
        <f t="shared" si="3"/>
        <v>36.90576992863191</v>
      </c>
      <c r="I13" s="3">
        <f t="shared" si="4"/>
        <v>145.20000000000002</v>
      </c>
      <c r="J13" s="29">
        <v>185.9</v>
      </c>
      <c r="K13" s="3">
        <v>95.1</v>
      </c>
      <c r="L13" s="3">
        <f t="shared" si="23"/>
        <v>51.15653577192039</v>
      </c>
      <c r="M13" s="29">
        <v>117.6</v>
      </c>
      <c r="N13" s="3">
        <v>33.4</v>
      </c>
      <c r="O13" s="3">
        <f t="shared" si="5"/>
        <v>28.401360544217685</v>
      </c>
      <c r="P13" s="29">
        <v>20.2</v>
      </c>
      <c r="Q13" s="3">
        <v>0.4</v>
      </c>
      <c r="R13" s="3">
        <f t="shared" si="6"/>
        <v>1.9801980198019802</v>
      </c>
      <c r="S13" s="29">
        <v>178.5</v>
      </c>
      <c r="T13" s="3">
        <v>16.3</v>
      </c>
      <c r="U13" s="3">
        <f t="shared" si="7"/>
        <v>9.131652661064427</v>
      </c>
      <c r="V13" s="29">
        <v>14</v>
      </c>
      <c r="W13" s="14">
        <v>13.2</v>
      </c>
      <c r="X13" s="3">
        <f t="shared" si="8"/>
        <v>94.28571428571428</v>
      </c>
      <c r="Y13" s="29"/>
      <c r="Z13" s="14"/>
      <c r="AA13" s="3" t="e">
        <f t="shared" si="9"/>
        <v>#DIV/0!</v>
      </c>
      <c r="AB13" s="29">
        <v>52.5</v>
      </c>
      <c r="AC13" s="3">
        <v>36</v>
      </c>
      <c r="AD13" s="3">
        <f t="shared" si="10"/>
        <v>68.57142857142857</v>
      </c>
      <c r="AE13" s="29"/>
      <c r="AF13" s="3"/>
      <c r="AG13" s="3" t="e">
        <f t="shared" si="11"/>
        <v>#DIV/0!</v>
      </c>
      <c r="AH13" s="29">
        <v>3444.5</v>
      </c>
      <c r="AI13" s="3">
        <v>1842.7</v>
      </c>
      <c r="AJ13" s="3">
        <f>AI13/AH13*100</f>
        <v>53.49687908259544</v>
      </c>
      <c r="AK13" s="29">
        <v>1792</v>
      </c>
      <c r="AL13" s="3">
        <v>887.8</v>
      </c>
      <c r="AM13" s="3">
        <f t="shared" si="12"/>
        <v>49.54241071428571</v>
      </c>
      <c r="AN13" s="29">
        <v>438.4</v>
      </c>
      <c r="AO13" s="3">
        <v>219.1</v>
      </c>
      <c r="AP13" s="3">
        <f t="shared" si="13"/>
        <v>49.9771897810219</v>
      </c>
      <c r="AQ13" s="31">
        <v>5353.7</v>
      </c>
      <c r="AR13" s="4">
        <v>3195.6</v>
      </c>
      <c r="AS13" s="3">
        <f t="shared" si="14"/>
        <v>59.68956049087547</v>
      </c>
      <c r="AT13" s="51">
        <v>795.9</v>
      </c>
      <c r="AU13" s="4">
        <v>401.7</v>
      </c>
      <c r="AV13" s="3">
        <f t="shared" si="15"/>
        <v>50.47116471918582</v>
      </c>
      <c r="AW13" s="49">
        <v>793.4</v>
      </c>
      <c r="AX13" s="4">
        <v>400.2</v>
      </c>
      <c r="AY13" s="3">
        <f t="shared" si="16"/>
        <v>50.44113940005042</v>
      </c>
      <c r="AZ13" s="31">
        <v>525.1</v>
      </c>
      <c r="BA13" s="6">
        <v>188.8</v>
      </c>
      <c r="BB13" s="14">
        <f t="shared" si="17"/>
        <v>35.95505617977528</v>
      </c>
      <c r="BC13" s="49">
        <v>1628.1</v>
      </c>
      <c r="BD13" s="6">
        <v>1413.2</v>
      </c>
      <c r="BE13" s="3">
        <f t="shared" si="18"/>
        <v>86.8005650758553</v>
      </c>
      <c r="BF13" s="49">
        <v>2036.9</v>
      </c>
      <c r="BG13" s="4">
        <v>1069.1</v>
      </c>
      <c r="BH13" s="3">
        <f t="shared" si="19"/>
        <v>52.48662182728656</v>
      </c>
      <c r="BI13" s="47">
        <f t="shared" si="20"/>
        <v>-1082.5</v>
      </c>
      <c r="BJ13" s="50">
        <f t="shared" si="21"/>
        <v>-1047.7999999999997</v>
      </c>
      <c r="BK13" s="3">
        <f t="shared" si="22"/>
        <v>96.79445727482675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4452.8</v>
      </c>
      <c r="D14" s="46">
        <f t="shared" si="1"/>
        <v>1883.9</v>
      </c>
      <c r="E14" s="3">
        <f t="shared" si="2"/>
        <v>42.30821056413942</v>
      </c>
      <c r="F14" s="29">
        <v>2298.4</v>
      </c>
      <c r="G14" s="3">
        <v>1316.3</v>
      </c>
      <c r="H14" s="3">
        <f t="shared" si="3"/>
        <v>57.27027497389487</v>
      </c>
      <c r="I14" s="3">
        <f t="shared" si="4"/>
        <v>1073</v>
      </c>
      <c r="J14" s="29">
        <v>1640</v>
      </c>
      <c r="K14" s="3">
        <v>848.8</v>
      </c>
      <c r="L14" s="3">
        <f t="shared" si="23"/>
        <v>51.75609756097561</v>
      </c>
      <c r="M14" s="29">
        <v>5.1</v>
      </c>
      <c r="N14" s="3"/>
      <c r="O14" s="3">
        <f t="shared" si="5"/>
        <v>0</v>
      </c>
      <c r="P14" s="29">
        <v>31.3</v>
      </c>
      <c r="Q14" s="3">
        <v>1.1</v>
      </c>
      <c r="R14" s="3">
        <f t="shared" si="6"/>
        <v>3.514376996805112</v>
      </c>
      <c r="S14" s="29">
        <v>418.8</v>
      </c>
      <c r="T14" s="3">
        <v>223.1</v>
      </c>
      <c r="U14" s="3">
        <f t="shared" si="7"/>
        <v>53.271251193887295</v>
      </c>
      <c r="V14" s="29">
        <v>99</v>
      </c>
      <c r="W14" s="14">
        <v>124.6</v>
      </c>
      <c r="X14" s="3">
        <f t="shared" si="8"/>
        <v>125.85858585858585</v>
      </c>
      <c r="Y14" s="29"/>
      <c r="Z14" s="14"/>
      <c r="AA14" s="3" t="e">
        <f t="shared" si="9"/>
        <v>#DIV/0!</v>
      </c>
      <c r="AB14" s="29">
        <v>8.2</v>
      </c>
      <c r="AC14" s="3">
        <v>0.4</v>
      </c>
      <c r="AD14" s="3">
        <f t="shared" si="10"/>
        <v>4.878048780487806</v>
      </c>
      <c r="AE14" s="29"/>
      <c r="AF14" s="3"/>
      <c r="AG14" s="3" t="e">
        <f t="shared" si="11"/>
        <v>#DIV/0!</v>
      </c>
      <c r="AH14" s="29">
        <v>2154.4</v>
      </c>
      <c r="AI14" s="3">
        <v>567.6</v>
      </c>
      <c r="AJ14" s="3">
        <f aca="true" t="shared" si="24" ref="AJ14:AJ26">AI14/AH14*100</f>
        <v>26.346082435945046</v>
      </c>
      <c r="AK14" s="29">
        <v>755.5</v>
      </c>
      <c r="AL14" s="3">
        <v>353.8</v>
      </c>
      <c r="AM14" s="3">
        <f t="shared" si="12"/>
        <v>46.82991396426208</v>
      </c>
      <c r="AN14" s="29">
        <v>0</v>
      </c>
      <c r="AO14" s="3"/>
      <c r="AP14" s="3" t="e">
        <f t="shared" si="13"/>
        <v>#DIV/0!</v>
      </c>
      <c r="AQ14" s="31">
        <v>4975.1</v>
      </c>
      <c r="AR14" s="4">
        <v>1798.6</v>
      </c>
      <c r="AS14" s="3">
        <f t="shared" si="14"/>
        <v>36.15203714498201</v>
      </c>
      <c r="AT14" s="51">
        <v>833</v>
      </c>
      <c r="AU14" s="4">
        <v>379.5</v>
      </c>
      <c r="AV14" s="3">
        <f t="shared" si="15"/>
        <v>45.55822328931573</v>
      </c>
      <c r="AW14" s="49">
        <v>829.4</v>
      </c>
      <c r="AX14" s="4">
        <v>377.9</v>
      </c>
      <c r="AY14" s="3">
        <f t="shared" si="16"/>
        <v>45.563057632023146</v>
      </c>
      <c r="AZ14" s="31">
        <v>688.7</v>
      </c>
      <c r="BA14" s="6">
        <v>72.7</v>
      </c>
      <c r="BB14" s="14">
        <f t="shared" si="17"/>
        <v>10.556120226513722</v>
      </c>
      <c r="BC14" s="49">
        <v>789.3</v>
      </c>
      <c r="BD14" s="6">
        <v>294.5</v>
      </c>
      <c r="BE14" s="3">
        <f t="shared" si="18"/>
        <v>37.3115418725453</v>
      </c>
      <c r="BF14" s="49">
        <v>2300.3</v>
      </c>
      <c r="BG14" s="4">
        <v>769.4</v>
      </c>
      <c r="BH14" s="3">
        <f t="shared" si="19"/>
        <v>33.447811155066724</v>
      </c>
      <c r="BI14" s="47">
        <f t="shared" si="20"/>
        <v>-522.3000000000002</v>
      </c>
      <c r="BJ14" s="50">
        <f t="shared" si="21"/>
        <v>85.30000000000018</v>
      </c>
      <c r="BK14" s="3">
        <f t="shared" si="22"/>
        <v>-16.33161018571705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4008.7</v>
      </c>
      <c r="D15" s="46">
        <f t="shared" si="1"/>
        <v>1573.5</v>
      </c>
      <c r="E15" s="3">
        <f t="shared" si="2"/>
        <v>39.25212662459152</v>
      </c>
      <c r="F15" s="29">
        <v>915.3</v>
      </c>
      <c r="G15" s="3">
        <v>259.4</v>
      </c>
      <c r="H15" s="3">
        <f t="shared" si="3"/>
        <v>28.340434830110343</v>
      </c>
      <c r="I15" s="3">
        <f t="shared" si="4"/>
        <v>218.60000000000002</v>
      </c>
      <c r="J15" s="29">
        <v>420</v>
      </c>
      <c r="K15" s="3">
        <v>120.7</v>
      </c>
      <c r="L15" s="3">
        <f t="shared" si="23"/>
        <v>28.73809523809524</v>
      </c>
      <c r="M15" s="29">
        <v>12.4</v>
      </c>
      <c r="N15" s="3"/>
      <c r="O15" s="3">
        <f t="shared" si="5"/>
        <v>0</v>
      </c>
      <c r="P15" s="29">
        <v>35</v>
      </c>
      <c r="Q15" s="3">
        <v>-0.3</v>
      </c>
      <c r="R15" s="3">
        <f t="shared" si="6"/>
        <v>-0.8571428571428572</v>
      </c>
      <c r="S15" s="29">
        <v>228</v>
      </c>
      <c r="T15" s="3">
        <v>98.2</v>
      </c>
      <c r="U15" s="3">
        <f t="shared" si="7"/>
        <v>43.07017543859649</v>
      </c>
      <c r="V15" s="29">
        <v>3</v>
      </c>
      <c r="W15" s="14">
        <v>9.8</v>
      </c>
      <c r="X15" s="3">
        <f t="shared" si="8"/>
        <v>326.6666666666667</v>
      </c>
      <c r="Y15" s="29"/>
      <c r="Z15" s="14"/>
      <c r="AA15" s="3" t="e">
        <f t="shared" si="9"/>
        <v>#DIV/0!</v>
      </c>
      <c r="AB15" s="29">
        <v>1.3</v>
      </c>
      <c r="AC15" s="3">
        <v>0.4</v>
      </c>
      <c r="AD15" s="3">
        <f t="shared" si="10"/>
        <v>30.76923076923077</v>
      </c>
      <c r="AE15" s="29"/>
      <c r="AF15" s="3"/>
      <c r="AG15" s="3" t="e">
        <f t="shared" si="11"/>
        <v>#DIV/0!</v>
      </c>
      <c r="AH15" s="29">
        <v>3093.4</v>
      </c>
      <c r="AI15" s="3">
        <v>1314.1</v>
      </c>
      <c r="AJ15" s="3">
        <f t="shared" si="24"/>
        <v>42.480765500743516</v>
      </c>
      <c r="AK15" s="29">
        <v>2041.5</v>
      </c>
      <c r="AL15" s="3">
        <v>1013.7</v>
      </c>
      <c r="AM15" s="3">
        <f t="shared" si="12"/>
        <v>49.65466568699486</v>
      </c>
      <c r="AN15" s="29">
        <v>337.9</v>
      </c>
      <c r="AO15" s="3">
        <v>168.9</v>
      </c>
      <c r="AP15" s="3">
        <f t="shared" si="13"/>
        <v>49.98520272269903</v>
      </c>
      <c r="AQ15" s="31">
        <v>4393.9</v>
      </c>
      <c r="AR15" s="4">
        <v>1460.1</v>
      </c>
      <c r="AS15" s="3">
        <f t="shared" si="14"/>
        <v>33.230159994537885</v>
      </c>
      <c r="AT15" s="51">
        <v>869.7</v>
      </c>
      <c r="AU15" s="4">
        <v>395.2</v>
      </c>
      <c r="AV15" s="3">
        <f t="shared" si="15"/>
        <v>45.44095665171898</v>
      </c>
      <c r="AW15" s="49">
        <v>867.3</v>
      </c>
      <c r="AX15" s="4">
        <v>393.8</v>
      </c>
      <c r="AY15" s="3">
        <f t="shared" si="16"/>
        <v>45.405280756370345</v>
      </c>
      <c r="AZ15" s="31">
        <v>612.1</v>
      </c>
      <c r="BA15" s="6">
        <v>90.1</v>
      </c>
      <c r="BB15" s="14">
        <f t="shared" si="17"/>
        <v>14.719817023362195</v>
      </c>
      <c r="BC15" s="49">
        <v>563.6</v>
      </c>
      <c r="BD15" s="6">
        <v>267.1</v>
      </c>
      <c r="BE15" s="3">
        <f t="shared" si="18"/>
        <v>47.39176721078779</v>
      </c>
      <c r="BF15" s="49">
        <v>2062.7</v>
      </c>
      <c r="BG15" s="4">
        <v>697</v>
      </c>
      <c r="BH15" s="3">
        <f t="shared" si="19"/>
        <v>33.79066272361469</v>
      </c>
      <c r="BI15" s="47">
        <f t="shared" si="20"/>
        <v>-385.1999999999998</v>
      </c>
      <c r="BJ15" s="50">
        <f t="shared" si="21"/>
        <v>113.40000000000009</v>
      </c>
      <c r="BK15" s="3">
        <f t="shared" si="22"/>
        <v>-29.439252336448636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3495</v>
      </c>
      <c r="D16" s="46">
        <f t="shared" si="1"/>
        <v>1584.5</v>
      </c>
      <c r="E16" s="3">
        <f t="shared" si="2"/>
        <v>45.336194563662374</v>
      </c>
      <c r="F16" s="29">
        <v>201.4</v>
      </c>
      <c r="G16" s="3">
        <v>101.6</v>
      </c>
      <c r="H16" s="3">
        <f t="shared" si="3"/>
        <v>50.44687189672293</v>
      </c>
      <c r="I16" s="3">
        <f t="shared" si="4"/>
        <v>68.6</v>
      </c>
      <c r="J16" s="29">
        <v>34.3</v>
      </c>
      <c r="K16" s="3">
        <v>15</v>
      </c>
      <c r="L16" s="3">
        <f t="shared" si="23"/>
        <v>43.73177842565598</v>
      </c>
      <c r="M16" s="29">
        <v>0.1</v>
      </c>
      <c r="N16" s="3">
        <v>36.8</v>
      </c>
      <c r="O16" s="3">
        <f t="shared" si="5"/>
        <v>36799.99999999999</v>
      </c>
      <c r="P16" s="29">
        <v>19.3</v>
      </c>
      <c r="Q16" s="3">
        <v>4</v>
      </c>
      <c r="R16" s="3">
        <f t="shared" si="6"/>
        <v>20.72538860103627</v>
      </c>
      <c r="S16" s="29">
        <v>80.4</v>
      </c>
      <c r="T16" s="3">
        <v>12.8</v>
      </c>
      <c r="U16" s="3">
        <f t="shared" si="7"/>
        <v>15.92039800995025</v>
      </c>
      <c r="V16" s="29">
        <v>10</v>
      </c>
      <c r="W16" s="14">
        <v>5.2</v>
      </c>
      <c r="X16" s="3">
        <f t="shared" si="8"/>
        <v>52</v>
      </c>
      <c r="Y16" s="29"/>
      <c r="Z16" s="14"/>
      <c r="AA16" s="3" t="e">
        <f t="shared" si="9"/>
        <v>#DIV/0!</v>
      </c>
      <c r="AB16" s="29">
        <v>2.3</v>
      </c>
      <c r="AC16" s="3">
        <v>5.7</v>
      </c>
      <c r="AD16" s="3">
        <f t="shared" si="10"/>
        <v>247.82608695652178</v>
      </c>
      <c r="AE16" s="29"/>
      <c r="AF16" s="3"/>
      <c r="AG16" s="3" t="e">
        <f t="shared" si="11"/>
        <v>#DIV/0!</v>
      </c>
      <c r="AH16" s="29">
        <v>3293.6</v>
      </c>
      <c r="AI16" s="3">
        <v>1482.9</v>
      </c>
      <c r="AJ16" s="3">
        <f t="shared" si="24"/>
        <v>45.02368229293175</v>
      </c>
      <c r="AK16" s="29">
        <v>1300.1</v>
      </c>
      <c r="AL16" s="3">
        <v>634.2</v>
      </c>
      <c r="AM16" s="3">
        <f t="shared" si="12"/>
        <v>48.78086301053766</v>
      </c>
      <c r="AN16" s="29">
        <v>585.2</v>
      </c>
      <c r="AO16" s="3">
        <v>292.5</v>
      </c>
      <c r="AP16" s="3">
        <f t="shared" si="13"/>
        <v>49.982911825017084</v>
      </c>
      <c r="AQ16" s="31">
        <v>3929.9</v>
      </c>
      <c r="AR16" s="4">
        <v>1678.3</v>
      </c>
      <c r="AS16" s="3">
        <f t="shared" si="14"/>
        <v>42.70592127026133</v>
      </c>
      <c r="AT16" s="51">
        <v>827.4</v>
      </c>
      <c r="AU16" s="4">
        <v>342.9</v>
      </c>
      <c r="AV16" s="3">
        <f t="shared" si="15"/>
        <v>41.443074691805656</v>
      </c>
      <c r="AW16" s="49">
        <v>821.4</v>
      </c>
      <c r="AX16" s="4">
        <v>342.9</v>
      </c>
      <c r="AY16" s="3">
        <f t="shared" si="16"/>
        <v>41.74579985390796</v>
      </c>
      <c r="AZ16" s="31">
        <v>320.6</v>
      </c>
      <c r="BA16" s="6">
        <v>10.5</v>
      </c>
      <c r="BB16" s="14">
        <f t="shared" si="17"/>
        <v>3.2751091703056767</v>
      </c>
      <c r="BC16" s="49">
        <v>186.9</v>
      </c>
      <c r="BD16" s="6">
        <v>47.8</v>
      </c>
      <c r="BE16" s="3">
        <f t="shared" si="18"/>
        <v>25.57517388978063</v>
      </c>
      <c r="BF16" s="49">
        <v>800.7</v>
      </c>
      <c r="BG16" s="4">
        <v>391.2</v>
      </c>
      <c r="BH16" s="3">
        <f t="shared" si="19"/>
        <v>48.85724990633196</v>
      </c>
      <c r="BI16" s="47">
        <f t="shared" si="20"/>
        <v>-434.9000000000001</v>
      </c>
      <c r="BJ16" s="50">
        <f t="shared" si="21"/>
        <v>-93.79999999999995</v>
      </c>
      <c r="BK16" s="3">
        <f t="shared" si="22"/>
        <v>21.56817659232006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3335.8999999999996</v>
      </c>
      <c r="D17" s="46">
        <f t="shared" si="1"/>
        <v>1493.7</v>
      </c>
      <c r="E17" s="3">
        <f t="shared" si="2"/>
        <v>44.77652207799995</v>
      </c>
      <c r="F17" s="29">
        <v>1100.7</v>
      </c>
      <c r="G17" s="3">
        <v>586.7</v>
      </c>
      <c r="H17" s="3">
        <f t="shared" si="3"/>
        <v>53.30244389933678</v>
      </c>
      <c r="I17" s="3">
        <f t="shared" si="4"/>
        <v>404</v>
      </c>
      <c r="J17" s="29">
        <v>504</v>
      </c>
      <c r="K17" s="3">
        <v>286</v>
      </c>
      <c r="L17" s="3">
        <f t="shared" si="23"/>
        <v>56.74603174603175</v>
      </c>
      <c r="M17" s="29">
        <v>0.5</v>
      </c>
      <c r="N17" s="3">
        <v>1.1</v>
      </c>
      <c r="O17" s="3">
        <f t="shared" si="5"/>
        <v>220.00000000000003</v>
      </c>
      <c r="P17" s="29">
        <v>72.9</v>
      </c>
      <c r="Q17" s="3">
        <v>0.8</v>
      </c>
      <c r="R17" s="3">
        <f t="shared" si="6"/>
        <v>1.0973936899862824</v>
      </c>
      <c r="S17" s="29">
        <v>343.4</v>
      </c>
      <c r="T17" s="3">
        <v>116.1</v>
      </c>
      <c r="U17" s="3">
        <f t="shared" si="7"/>
        <v>33.80896913220734</v>
      </c>
      <c r="V17" s="29">
        <v>2</v>
      </c>
      <c r="W17" s="14">
        <v>0.7</v>
      </c>
      <c r="X17" s="3">
        <f t="shared" si="8"/>
        <v>35</v>
      </c>
      <c r="Y17" s="29"/>
      <c r="Z17" s="14"/>
      <c r="AA17" s="3" t="e">
        <f t="shared" si="9"/>
        <v>#DIV/0!</v>
      </c>
      <c r="AB17" s="29">
        <v>0.9</v>
      </c>
      <c r="AC17" s="3"/>
      <c r="AD17" s="3">
        <f t="shared" si="10"/>
        <v>0</v>
      </c>
      <c r="AE17" s="29"/>
      <c r="AF17" s="3"/>
      <c r="AG17" s="3" t="e">
        <f t="shared" si="11"/>
        <v>#DIV/0!</v>
      </c>
      <c r="AH17" s="29">
        <v>2235.2</v>
      </c>
      <c r="AI17" s="3">
        <v>907</v>
      </c>
      <c r="AJ17" s="3">
        <f t="shared" si="24"/>
        <v>40.57802433786686</v>
      </c>
      <c r="AK17" s="29">
        <v>1567.1</v>
      </c>
      <c r="AL17" s="3">
        <v>781.1</v>
      </c>
      <c r="AM17" s="3">
        <f t="shared" si="12"/>
        <v>49.84366026418225</v>
      </c>
      <c r="AN17" s="29">
        <v>0</v>
      </c>
      <c r="AO17" s="3"/>
      <c r="AP17" s="3" t="e">
        <f t="shared" si="13"/>
        <v>#DIV/0!</v>
      </c>
      <c r="AQ17" s="31">
        <v>3493.4</v>
      </c>
      <c r="AR17" s="4">
        <v>1196.2</v>
      </c>
      <c r="AS17" s="3">
        <f t="shared" si="14"/>
        <v>34.24171294440946</v>
      </c>
      <c r="AT17" s="51">
        <v>800.6</v>
      </c>
      <c r="AU17" s="4">
        <v>403.1</v>
      </c>
      <c r="AV17" s="3">
        <f t="shared" si="15"/>
        <v>50.34973769672746</v>
      </c>
      <c r="AW17" s="49">
        <v>798.1</v>
      </c>
      <c r="AX17" s="4">
        <v>403.1</v>
      </c>
      <c r="AY17" s="3">
        <f t="shared" si="16"/>
        <v>50.50745520611453</v>
      </c>
      <c r="AZ17" s="31">
        <v>617.8</v>
      </c>
      <c r="BA17" s="6">
        <v>142.5</v>
      </c>
      <c r="BB17" s="14">
        <f t="shared" si="17"/>
        <v>23.06571706053739</v>
      </c>
      <c r="BC17" s="49">
        <v>656.3</v>
      </c>
      <c r="BD17" s="6">
        <v>244.5</v>
      </c>
      <c r="BE17" s="3">
        <f t="shared" si="18"/>
        <v>37.254304433947894</v>
      </c>
      <c r="BF17" s="49">
        <v>1198</v>
      </c>
      <c r="BG17" s="4">
        <v>388.3</v>
      </c>
      <c r="BH17" s="3">
        <f t="shared" si="19"/>
        <v>32.412353923205345</v>
      </c>
      <c r="BI17" s="47">
        <f t="shared" si="20"/>
        <v>-157.50000000000045</v>
      </c>
      <c r="BJ17" s="50">
        <f t="shared" si="21"/>
        <v>297.5</v>
      </c>
      <c r="BK17" s="3">
        <f t="shared" si="22"/>
        <v>-188.88888888888835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8001.5</v>
      </c>
      <c r="D18" s="46">
        <f t="shared" si="1"/>
        <v>3050</v>
      </c>
      <c r="E18" s="3">
        <f t="shared" si="2"/>
        <v>38.117852902580765</v>
      </c>
      <c r="F18" s="29">
        <v>1503.8</v>
      </c>
      <c r="G18" s="3">
        <v>822.7</v>
      </c>
      <c r="H18" s="3">
        <f t="shared" si="3"/>
        <v>54.70807288203219</v>
      </c>
      <c r="I18" s="3">
        <f t="shared" si="4"/>
        <v>750.1</v>
      </c>
      <c r="J18" s="29">
        <v>1000.3</v>
      </c>
      <c r="K18" s="3">
        <v>469.1</v>
      </c>
      <c r="L18" s="3">
        <f t="shared" si="23"/>
        <v>46.89593122063381</v>
      </c>
      <c r="M18" s="29">
        <v>56.9</v>
      </c>
      <c r="N18" s="3"/>
      <c r="O18" s="3">
        <f t="shared" si="5"/>
        <v>0</v>
      </c>
      <c r="P18" s="29">
        <v>49.8</v>
      </c>
      <c r="Q18" s="3">
        <v>1.4</v>
      </c>
      <c r="R18" s="3">
        <f t="shared" si="6"/>
        <v>2.8112449799196786</v>
      </c>
      <c r="S18" s="29">
        <v>344.2</v>
      </c>
      <c r="T18" s="3">
        <v>279.6</v>
      </c>
      <c r="U18" s="3">
        <f t="shared" si="7"/>
        <v>81.23184195235329</v>
      </c>
      <c r="V18" s="29">
        <v>11.3</v>
      </c>
      <c r="W18" s="14">
        <v>23.1</v>
      </c>
      <c r="X18" s="3">
        <f t="shared" si="8"/>
        <v>204.42477876106193</v>
      </c>
      <c r="Y18" s="29"/>
      <c r="Z18" s="14">
        <v>2</v>
      </c>
      <c r="AA18" s="3" t="e">
        <f t="shared" si="9"/>
        <v>#DIV/0!</v>
      </c>
      <c r="AB18" s="29">
        <v>11.3</v>
      </c>
      <c r="AC18" s="3">
        <v>8.2</v>
      </c>
      <c r="AD18" s="3">
        <f t="shared" si="10"/>
        <v>72.56637168141592</v>
      </c>
      <c r="AE18" s="29"/>
      <c r="AF18" s="3"/>
      <c r="AG18" s="3" t="e">
        <f t="shared" si="11"/>
        <v>#DIV/0!</v>
      </c>
      <c r="AH18" s="29">
        <v>6497.7</v>
      </c>
      <c r="AI18" s="3">
        <v>2227.3</v>
      </c>
      <c r="AJ18" s="3">
        <f t="shared" si="24"/>
        <v>34.27828308478385</v>
      </c>
      <c r="AK18" s="29">
        <v>3491.3</v>
      </c>
      <c r="AL18" s="3">
        <v>1778.4</v>
      </c>
      <c r="AM18" s="3">
        <f t="shared" si="12"/>
        <v>50.93804600005728</v>
      </c>
      <c r="AN18" s="29">
        <v>360.2</v>
      </c>
      <c r="AO18" s="3">
        <v>180.4</v>
      </c>
      <c r="AP18" s="3">
        <f t="shared" si="13"/>
        <v>50.08328706274292</v>
      </c>
      <c r="AQ18" s="31">
        <v>8149.4</v>
      </c>
      <c r="AR18" s="4">
        <v>2059.4</v>
      </c>
      <c r="AS18" s="3">
        <f t="shared" si="14"/>
        <v>25.270572066655216</v>
      </c>
      <c r="AT18" s="51">
        <v>1126.2</v>
      </c>
      <c r="AU18" s="4">
        <v>453.2</v>
      </c>
      <c r="AV18" s="3">
        <f t="shared" si="15"/>
        <v>40.241520156277744</v>
      </c>
      <c r="AW18" s="49">
        <v>1087.6</v>
      </c>
      <c r="AX18" s="4">
        <v>417.1</v>
      </c>
      <c r="AY18" s="3">
        <f t="shared" si="16"/>
        <v>38.35049650606842</v>
      </c>
      <c r="AZ18" s="31">
        <v>1156</v>
      </c>
      <c r="BA18" s="6">
        <v>116.8</v>
      </c>
      <c r="BB18" s="14">
        <f t="shared" si="17"/>
        <v>10.103806228373703</v>
      </c>
      <c r="BC18" s="49">
        <v>706.5</v>
      </c>
      <c r="BD18" s="6">
        <v>256.3</v>
      </c>
      <c r="BE18" s="3">
        <f t="shared" si="18"/>
        <v>36.27742392073603</v>
      </c>
      <c r="BF18" s="49">
        <v>2792.2</v>
      </c>
      <c r="BG18" s="4">
        <v>1188.6</v>
      </c>
      <c r="BH18" s="3">
        <f t="shared" si="19"/>
        <v>42.5685839123272</v>
      </c>
      <c r="BI18" s="47">
        <f t="shared" si="20"/>
        <v>-147.89999999999964</v>
      </c>
      <c r="BJ18" s="50">
        <f t="shared" si="21"/>
        <v>990.5999999999999</v>
      </c>
      <c r="BK18" s="3">
        <f t="shared" si="22"/>
        <v>-669.77687626775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2673.2999999999997</v>
      </c>
      <c r="D19" s="46">
        <f t="shared" si="1"/>
        <v>1187.1</v>
      </c>
      <c r="E19" s="3">
        <f t="shared" si="2"/>
        <v>44.40579059589272</v>
      </c>
      <c r="F19" s="29">
        <v>274.7</v>
      </c>
      <c r="G19" s="3">
        <v>161.5</v>
      </c>
      <c r="H19" s="3">
        <f t="shared" si="3"/>
        <v>58.79140880961049</v>
      </c>
      <c r="I19" s="3">
        <f t="shared" si="4"/>
        <v>39.6</v>
      </c>
      <c r="J19" s="29">
        <v>64.2</v>
      </c>
      <c r="K19" s="3">
        <v>37.1</v>
      </c>
      <c r="L19" s="3">
        <f t="shared" si="23"/>
        <v>57.78816199376947</v>
      </c>
      <c r="M19" s="29">
        <v>0</v>
      </c>
      <c r="N19" s="3"/>
      <c r="O19" s="3" t="e">
        <f t="shared" si="5"/>
        <v>#DIV/0!</v>
      </c>
      <c r="P19" s="29">
        <v>32.3</v>
      </c>
      <c r="Q19" s="3">
        <v>0.4</v>
      </c>
      <c r="R19" s="3">
        <f t="shared" si="6"/>
        <v>1.2383900928792573</v>
      </c>
      <c r="S19" s="29">
        <v>73</v>
      </c>
      <c r="T19" s="3">
        <v>2.1</v>
      </c>
      <c r="U19" s="3">
        <f t="shared" si="7"/>
        <v>2.8767123287671232</v>
      </c>
      <c r="V19" s="29">
        <v>7</v>
      </c>
      <c r="W19" s="14">
        <v>9.4</v>
      </c>
      <c r="X19" s="3">
        <f t="shared" si="8"/>
        <v>134.2857142857143</v>
      </c>
      <c r="Y19" s="29"/>
      <c r="Z19" s="14"/>
      <c r="AA19" s="3" t="e">
        <f t="shared" si="9"/>
        <v>#DIV/0!</v>
      </c>
      <c r="AB19" s="29">
        <v>1.8</v>
      </c>
      <c r="AC19" s="3"/>
      <c r="AD19" s="3">
        <f t="shared" si="10"/>
        <v>0</v>
      </c>
      <c r="AE19" s="29"/>
      <c r="AF19" s="3"/>
      <c r="AG19" s="3" t="e">
        <f t="shared" si="11"/>
        <v>#DIV/0!</v>
      </c>
      <c r="AH19" s="29">
        <v>2398.6</v>
      </c>
      <c r="AI19" s="3">
        <v>1025.6</v>
      </c>
      <c r="AJ19" s="3">
        <f t="shared" si="24"/>
        <v>42.758275660802134</v>
      </c>
      <c r="AK19" s="29">
        <v>1821.1</v>
      </c>
      <c r="AL19" s="3">
        <v>903.1</v>
      </c>
      <c r="AM19" s="3">
        <f t="shared" si="12"/>
        <v>49.59090659491516</v>
      </c>
      <c r="AN19" s="29">
        <v>22.7</v>
      </c>
      <c r="AO19" s="3">
        <v>11.3</v>
      </c>
      <c r="AP19" s="3">
        <f t="shared" si="13"/>
        <v>49.779735682819386</v>
      </c>
      <c r="AQ19" s="31">
        <v>2699.3</v>
      </c>
      <c r="AR19" s="4">
        <v>1122.8</v>
      </c>
      <c r="AS19" s="3">
        <f t="shared" si="14"/>
        <v>41.59596932538065</v>
      </c>
      <c r="AT19" s="51">
        <v>827.3</v>
      </c>
      <c r="AU19" s="4">
        <v>400.6</v>
      </c>
      <c r="AV19" s="3">
        <f t="shared" si="15"/>
        <v>48.42257947540192</v>
      </c>
      <c r="AW19" s="49">
        <v>826.3</v>
      </c>
      <c r="AX19" s="4">
        <v>400.6</v>
      </c>
      <c r="AY19" s="3">
        <f t="shared" si="16"/>
        <v>48.48118116906693</v>
      </c>
      <c r="AZ19" s="31">
        <v>464.5</v>
      </c>
      <c r="BA19" s="6">
        <v>89.6</v>
      </c>
      <c r="BB19" s="14">
        <f t="shared" si="17"/>
        <v>19.28955866523143</v>
      </c>
      <c r="BC19" s="49">
        <v>206.1</v>
      </c>
      <c r="BD19" s="6">
        <v>126.5</v>
      </c>
      <c r="BE19" s="3">
        <f t="shared" si="18"/>
        <v>61.3779718583212</v>
      </c>
      <c r="BF19" s="49">
        <v>927.6</v>
      </c>
      <c r="BG19" s="4">
        <v>485.4</v>
      </c>
      <c r="BH19" s="3">
        <f t="shared" si="19"/>
        <v>52.32858990944372</v>
      </c>
      <c r="BI19" s="47">
        <f t="shared" si="20"/>
        <v>-26.000000000000455</v>
      </c>
      <c r="BJ19" s="50">
        <f t="shared" si="21"/>
        <v>64.29999999999995</v>
      </c>
      <c r="BK19" s="3">
        <f t="shared" si="22"/>
        <v>-247.30769230768777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2902</v>
      </c>
      <c r="D20" s="46">
        <f t="shared" si="1"/>
        <v>1221.1</v>
      </c>
      <c r="E20" s="3">
        <f t="shared" si="2"/>
        <v>42.07787732598208</v>
      </c>
      <c r="F20" s="29">
        <v>425.7</v>
      </c>
      <c r="G20" s="3">
        <v>131.8</v>
      </c>
      <c r="H20" s="3">
        <f>G20/F20*100</f>
        <v>30.960770495654224</v>
      </c>
      <c r="I20" s="3">
        <f t="shared" si="4"/>
        <v>30.2</v>
      </c>
      <c r="J20" s="29">
        <v>66</v>
      </c>
      <c r="K20" s="3">
        <v>17.7</v>
      </c>
      <c r="L20" s="3">
        <f t="shared" si="23"/>
        <v>26.81818181818182</v>
      </c>
      <c r="M20" s="29">
        <v>5.6</v>
      </c>
      <c r="N20" s="3">
        <v>7.8</v>
      </c>
      <c r="O20" s="3">
        <f t="shared" si="5"/>
        <v>139.2857142857143</v>
      </c>
      <c r="P20" s="29">
        <v>22.9</v>
      </c>
      <c r="Q20" s="3">
        <v>1.2</v>
      </c>
      <c r="R20" s="3">
        <f t="shared" si="6"/>
        <v>5.240174672489084</v>
      </c>
      <c r="S20" s="29">
        <v>47</v>
      </c>
      <c r="T20" s="3">
        <v>3.5</v>
      </c>
      <c r="U20" s="3">
        <f t="shared" si="7"/>
        <v>7.446808510638298</v>
      </c>
      <c r="V20" s="29">
        <v>1.5</v>
      </c>
      <c r="W20" s="14">
        <v>1.6</v>
      </c>
      <c r="X20" s="3">
        <f t="shared" si="8"/>
        <v>106.66666666666667</v>
      </c>
      <c r="Y20" s="29"/>
      <c r="Z20" s="14"/>
      <c r="AA20" s="3" t="e">
        <f t="shared" si="9"/>
        <v>#DIV/0!</v>
      </c>
      <c r="AB20" s="29">
        <v>0</v>
      </c>
      <c r="AC20" s="3"/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2476.3</v>
      </c>
      <c r="AI20" s="3">
        <v>1089.3</v>
      </c>
      <c r="AJ20" s="3">
        <f t="shared" si="24"/>
        <v>43.98901587045188</v>
      </c>
      <c r="AK20" s="29">
        <v>1769.7</v>
      </c>
      <c r="AL20" s="3">
        <v>881.2</v>
      </c>
      <c r="AM20" s="3">
        <f t="shared" si="12"/>
        <v>49.793750353167205</v>
      </c>
      <c r="AN20" s="29">
        <v>197.5</v>
      </c>
      <c r="AO20" s="3">
        <v>98.7</v>
      </c>
      <c r="AP20" s="3">
        <f t="shared" si="13"/>
        <v>49.9746835443038</v>
      </c>
      <c r="AQ20" s="31">
        <v>3102.1</v>
      </c>
      <c r="AR20" s="4">
        <v>1201</v>
      </c>
      <c r="AS20" s="3">
        <f t="shared" si="14"/>
        <v>38.71570871345218</v>
      </c>
      <c r="AT20" s="51">
        <v>909.4</v>
      </c>
      <c r="AU20" s="4">
        <v>474.5</v>
      </c>
      <c r="AV20" s="3">
        <f t="shared" si="15"/>
        <v>52.17725973169123</v>
      </c>
      <c r="AW20" s="49">
        <v>902.5</v>
      </c>
      <c r="AX20" s="4">
        <v>469.2</v>
      </c>
      <c r="AY20" s="3">
        <f t="shared" si="16"/>
        <v>51.988919667590025</v>
      </c>
      <c r="AZ20" s="32">
        <v>424.5</v>
      </c>
      <c r="BA20" s="6">
        <v>160.2</v>
      </c>
      <c r="BB20" s="14">
        <f t="shared" si="17"/>
        <v>37.73851590106007</v>
      </c>
      <c r="BC20" s="49">
        <v>482.3</v>
      </c>
      <c r="BD20" s="6">
        <v>199.2</v>
      </c>
      <c r="BE20" s="3">
        <f t="shared" si="18"/>
        <v>41.302094132282804</v>
      </c>
      <c r="BF20" s="49">
        <v>907</v>
      </c>
      <c r="BG20" s="4">
        <v>324.6</v>
      </c>
      <c r="BH20" s="3">
        <f t="shared" si="19"/>
        <v>35.788313120176404</v>
      </c>
      <c r="BI20" s="47">
        <f t="shared" si="20"/>
        <v>-200.0999999999999</v>
      </c>
      <c r="BJ20" s="50">
        <f t="shared" si="21"/>
        <v>20.09999999999991</v>
      </c>
      <c r="BK20" s="3">
        <f t="shared" si="22"/>
        <v>-10.044977511244337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4963.5</v>
      </c>
      <c r="D21" s="46">
        <f t="shared" si="1"/>
        <v>1672.9</v>
      </c>
      <c r="E21" s="3">
        <f t="shared" si="2"/>
        <v>33.70403948826433</v>
      </c>
      <c r="F21" s="29">
        <v>1129.4</v>
      </c>
      <c r="G21" s="3">
        <v>506.6</v>
      </c>
      <c r="H21" s="3">
        <f t="shared" si="3"/>
        <v>44.85567557995396</v>
      </c>
      <c r="I21" s="3">
        <f t="shared" si="4"/>
        <v>81.80000000000001</v>
      </c>
      <c r="J21" s="29">
        <v>157.2</v>
      </c>
      <c r="K21" s="3">
        <v>67.8</v>
      </c>
      <c r="L21" s="3">
        <f t="shared" si="23"/>
        <v>43.12977099236641</v>
      </c>
      <c r="M21" s="29">
        <v>2.2</v>
      </c>
      <c r="N21" s="3">
        <v>0.9</v>
      </c>
      <c r="O21" s="3">
        <f t="shared" si="5"/>
        <v>40.90909090909091</v>
      </c>
      <c r="P21" s="29">
        <v>54</v>
      </c>
      <c r="Q21" s="3">
        <v>-8</v>
      </c>
      <c r="R21" s="3">
        <f t="shared" si="6"/>
        <v>-14.814814814814813</v>
      </c>
      <c r="S21" s="29">
        <v>210.6</v>
      </c>
      <c r="T21" s="3">
        <v>21.1</v>
      </c>
      <c r="U21" s="3">
        <f t="shared" si="7"/>
        <v>10.018993352326687</v>
      </c>
      <c r="V21" s="29">
        <v>700</v>
      </c>
      <c r="W21" s="14">
        <v>418.6</v>
      </c>
      <c r="X21" s="3">
        <f t="shared" si="8"/>
        <v>59.80000000000001</v>
      </c>
      <c r="Y21" s="29"/>
      <c r="Z21" s="14"/>
      <c r="AA21" s="3" t="e">
        <f t="shared" si="9"/>
        <v>#DIV/0!</v>
      </c>
      <c r="AB21" s="29">
        <v>1.4</v>
      </c>
      <c r="AC21" s="3"/>
      <c r="AD21" s="3">
        <f t="shared" si="10"/>
        <v>0</v>
      </c>
      <c r="AE21" s="29"/>
      <c r="AF21" s="3"/>
      <c r="AG21" s="3" t="e">
        <f t="shared" si="11"/>
        <v>#DIV/0!</v>
      </c>
      <c r="AH21" s="29">
        <v>3834.1</v>
      </c>
      <c r="AI21" s="3">
        <v>1166.3</v>
      </c>
      <c r="AJ21" s="3">
        <f t="shared" si="24"/>
        <v>30.419133564591426</v>
      </c>
      <c r="AK21" s="29">
        <v>1954</v>
      </c>
      <c r="AL21" s="3">
        <v>974.9</v>
      </c>
      <c r="AM21" s="3">
        <f t="shared" si="12"/>
        <v>49.89252814738997</v>
      </c>
      <c r="AN21" s="29">
        <v>0</v>
      </c>
      <c r="AO21" s="3"/>
      <c r="AP21" s="3" t="e">
        <f t="shared" si="13"/>
        <v>#DIV/0!</v>
      </c>
      <c r="AQ21" s="31">
        <v>5256.1</v>
      </c>
      <c r="AR21" s="4">
        <v>1367.7</v>
      </c>
      <c r="AS21" s="3">
        <f t="shared" si="14"/>
        <v>26.021194421719525</v>
      </c>
      <c r="AT21" s="51">
        <v>975.6</v>
      </c>
      <c r="AU21" s="4">
        <v>496.9</v>
      </c>
      <c r="AV21" s="3">
        <f t="shared" si="15"/>
        <v>50.93275932759327</v>
      </c>
      <c r="AW21" s="49">
        <v>901</v>
      </c>
      <c r="AX21" s="4">
        <v>424.2</v>
      </c>
      <c r="AY21" s="3">
        <f t="shared" si="16"/>
        <v>47.081021087680355</v>
      </c>
      <c r="AZ21" s="31">
        <v>697.3</v>
      </c>
      <c r="BA21" s="6">
        <v>40</v>
      </c>
      <c r="BB21" s="14">
        <f t="shared" si="17"/>
        <v>5.73641187437258</v>
      </c>
      <c r="BC21" s="49">
        <v>382.6</v>
      </c>
      <c r="BD21" s="6">
        <v>128.4</v>
      </c>
      <c r="BE21" s="3">
        <f t="shared" si="18"/>
        <v>33.559853633037115</v>
      </c>
      <c r="BF21" s="49">
        <v>1575.6</v>
      </c>
      <c r="BG21" s="4">
        <v>685.6</v>
      </c>
      <c r="BH21" s="3">
        <f t="shared" si="19"/>
        <v>43.51358212744352</v>
      </c>
      <c r="BI21" s="47">
        <f t="shared" si="20"/>
        <v>-292.60000000000036</v>
      </c>
      <c r="BJ21" s="50">
        <f t="shared" si="21"/>
        <v>305.20000000000005</v>
      </c>
      <c r="BK21" s="3">
        <f t="shared" si="22"/>
        <v>-104.30622009569366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3975.3</v>
      </c>
      <c r="D22" s="46">
        <f t="shared" si="1"/>
        <v>1828.7</v>
      </c>
      <c r="E22" s="3">
        <f t="shared" si="2"/>
        <v>46.00155963071969</v>
      </c>
      <c r="F22" s="29">
        <v>851.5</v>
      </c>
      <c r="G22" s="3">
        <v>404.3</v>
      </c>
      <c r="H22" s="3">
        <f t="shared" si="3"/>
        <v>47.48091603053435</v>
      </c>
      <c r="I22" s="3">
        <f t="shared" si="4"/>
        <v>238.20000000000002</v>
      </c>
      <c r="J22" s="29">
        <v>346</v>
      </c>
      <c r="K22" s="3">
        <v>208.6</v>
      </c>
      <c r="L22" s="3">
        <f t="shared" si="23"/>
        <v>60.28901734104046</v>
      </c>
      <c r="M22" s="29">
        <v>3.4</v>
      </c>
      <c r="N22" s="3"/>
      <c r="O22" s="3">
        <f t="shared" si="5"/>
        <v>0</v>
      </c>
      <c r="P22" s="29">
        <v>49.7</v>
      </c>
      <c r="Q22" s="3">
        <v>1.8</v>
      </c>
      <c r="R22" s="3">
        <f t="shared" si="6"/>
        <v>3.6217303822937628</v>
      </c>
      <c r="S22" s="29">
        <v>201.9</v>
      </c>
      <c r="T22" s="3">
        <v>27.8</v>
      </c>
      <c r="U22" s="3">
        <f t="shared" si="7"/>
        <v>13.769192669638436</v>
      </c>
      <c r="V22" s="29">
        <v>35</v>
      </c>
      <c r="W22" s="14">
        <v>17.7</v>
      </c>
      <c r="X22" s="3">
        <f t="shared" si="8"/>
        <v>50.57142857142857</v>
      </c>
      <c r="Y22" s="29"/>
      <c r="Z22" s="14"/>
      <c r="AA22" s="3" t="e">
        <f t="shared" si="9"/>
        <v>#DIV/0!</v>
      </c>
      <c r="AB22" s="29">
        <v>45.5</v>
      </c>
      <c r="AC22" s="3">
        <v>22.6</v>
      </c>
      <c r="AD22" s="3">
        <f t="shared" si="10"/>
        <v>49.67032967032967</v>
      </c>
      <c r="AE22" s="29"/>
      <c r="AF22" s="3"/>
      <c r="AG22" s="3" t="e">
        <f t="shared" si="11"/>
        <v>#DIV/0!</v>
      </c>
      <c r="AH22" s="29">
        <v>3123.8</v>
      </c>
      <c r="AI22" s="3">
        <v>1424.4</v>
      </c>
      <c r="AJ22" s="3">
        <f t="shared" si="24"/>
        <v>45.59830975094436</v>
      </c>
      <c r="AK22" s="29">
        <v>2432.1</v>
      </c>
      <c r="AL22" s="3">
        <v>1223.2</v>
      </c>
      <c r="AM22" s="3">
        <f t="shared" si="12"/>
        <v>50.29398462234283</v>
      </c>
      <c r="AN22" s="29">
        <v>0</v>
      </c>
      <c r="AO22" s="3"/>
      <c r="AP22" s="3" t="e">
        <f t="shared" si="13"/>
        <v>#DIV/0!</v>
      </c>
      <c r="AQ22" s="31">
        <v>4089.7</v>
      </c>
      <c r="AR22" s="4">
        <v>1869.5</v>
      </c>
      <c r="AS22" s="3">
        <f t="shared" si="14"/>
        <v>45.7123994425019</v>
      </c>
      <c r="AT22" s="51">
        <v>915.5</v>
      </c>
      <c r="AU22" s="4">
        <v>415.2</v>
      </c>
      <c r="AV22" s="3">
        <f t="shared" si="15"/>
        <v>45.35226652102676</v>
      </c>
      <c r="AW22" s="49">
        <v>909.8</v>
      </c>
      <c r="AX22" s="4">
        <v>411.5</v>
      </c>
      <c r="AY22" s="3">
        <f t="shared" si="16"/>
        <v>45.22972081776215</v>
      </c>
      <c r="AZ22" s="31">
        <v>707.3</v>
      </c>
      <c r="BA22" s="6">
        <v>111</v>
      </c>
      <c r="BB22" s="14">
        <f t="shared" si="17"/>
        <v>15.693482256468261</v>
      </c>
      <c r="BC22" s="49">
        <v>792.4</v>
      </c>
      <c r="BD22" s="6">
        <v>364.9</v>
      </c>
      <c r="BE22" s="3">
        <f t="shared" si="18"/>
        <v>46.049974760222106</v>
      </c>
      <c r="BF22" s="49">
        <v>1528.2</v>
      </c>
      <c r="BG22" s="4">
        <v>922.7</v>
      </c>
      <c r="BH22" s="3">
        <f t="shared" si="19"/>
        <v>60.37822274571391</v>
      </c>
      <c r="BI22" s="47">
        <f t="shared" si="20"/>
        <v>-114.39999999999964</v>
      </c>
      <c r="BJ22" s="50">
        <f t="shared" si="21"/>
        <v>-40.799999999999955</v>
      </c>
      <c r="BK22" s="3">
        <f t="shared" si="22"/>
        <v>35.66433566433574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14490.4</v>
      </c>
      <c r="D23" s="46">
        <f t="shared" si="1"/>
        <v>1252.8</v>
      </c>
      <c r="E23" s="3">
        <f t="shared" si="2"/>
        <v>8.645724065588253</v>
      </c>
      <c r="F23" s="29">
        <v>685.5</v>
      </c>
      <c r="G23" s="3">
        <v>196.8</v>
      </c>
      <c r="H23" s="3">
        <f t="shared" si="3"/>
        <v>28.708971553610507</v>
      </c>
      <c r="I23" s="3">
        <f t="shared" si="4"/>
        <v>119.19999999999999</v>
      </c>
      <c r="J23" s="29">
        <v>181.3</v>
      </c>
      <c r="K23" s="3">
        <v>67.9</v>
      </c>
      <c r="L23" s="3">
        <f t="shared" si="23"/>
        <v>37.45173745173746</v>
      </c>
      <c r="M23" s="29">
        <v>13.5</v>
      </c>
      <c r="N23" s="3">
        <v>16.6</v>
      </c>
      <c r="O23" s="3">
        <f t="shared" si="5"/>
        <v>122.96296296296296</v>
      </c>
      <c r="P23" s="29">
        <v>25.5</v>
      </c>
      <c r="Q23" s="3">
        <v>0.6</v>
      </c>
      <c r="R23" s="3">
        <f t="shared" si="6"/>
        <v>2.3529411764705883</v>
      </c>
      <c r="S23" s="29">
        <v>190</v>
      </c>
      <c r="T23" s="3">
        <v>34.1</v>
      </c>
      <c r="U23" s="3">
        <f t="shared" si="7"/>
        <v>17.94736842105263</v>
      </c>
      <c r="V23" s="29">
        <v>20.2</v>
      </c>
      <c r="W23" s="14">
        <v>20.4</v>
      </c>
      <c r="X23" s="3">
        <f t="shared" si="8"/>
        <v>100.99009900990099</v>
      </c>
      <c r="Y23" s="29"/>
      <c r="Z23" s="14"/>
      <c r="AA23" s="3" t="e">
        <f t="shared" si="9"/>
        <v>#DIV/0!</v>
      </c>
      <c r="AB23" s="29">
        <v>0</v>
      </c>
      <c r="AC23" s="3"/>
      <c r="AD23" s="3" t="e">
        <f t="shared" si="10"/>
        <v>#DIV/0!</v>
      </c>
      <c r="AE23" s="29"/>
      <c r="AF23" s="3"/>
      <c r="AG23" s="3" t="e">
        <f t="shared" si="11"/>
        <v>#DIV/0!</v>
      </c>
      <c r="AH23" s="29">
        <v>13804.9</v>
      </c>
      <c r="AI23" s="3">
        <v>1056</v>
      </c>
      <c r="AJ23" s="3">
        <f t="shared" si="24"/>
        <v>7.649457801215511</v>
      </c>
      <c r="AK23" s="29">
        <v>1615.9</v>
      </c>
      <c r="AL23" s="3">
        <v>790.7</v>
      </c>
      <c r="AM23" s="3">
        <f t="shared" si="12"/>
        <v>48.93248344575778</v>
      </c>
      <c r="AN23" s="29">
        <v>0</v>
      </c>
      <c r="AO23" s="3"/>
      <c r="AP23" s="3" t="e">
        <f t="shared" si="13"/>
        <v>#DIV/0!</v>
      </c>
      <c r="AQ23" s="31">
        <v>14671.3</v>
      </c>
      <c r="AR23" s="4">
        <v>1283.7</v>
      </c>
      <c r="AS23" s="3">
        <f t="shared" si="14"/>
        <v>8.749735878892805</v>
      </c>
      <c r="AT23" s="51">
        <v>844.4</v>
      </c>
      <c r="AU23" s="4">
        <v>370</v>
      </c>
      <c r="AV23" s="3">
        <f t="shared" si="15"/>
        <v>43.8180956892468</v>
      </c>
      <c r="AW23" s="49">
        <v>829.4</v>
      </c>
      <c r="AX23" s="4">
        <v>356</v>
      </c>
      <c r="AY23" s="3">
        <f t="shared" si="16"/>
        <v>42.922594646732584</v>
      </c>
      <c r="AZ23" s="31">
        <v>456.9</v>
      </c>
      <c r="BA23" s="6">
        <v>11</v>
      </c>
      <c r="BB23" s="14">
        <f t="shared" si="17"/>
        <v>2.4075289997811335</v>
      </c>
      <c r="BC23" s="49">
        <v>10899.4</v>
      </c>
      <c r="BD23" s="6">
        <v>242</v>
      </c>
      <c r="BE23" s="3">
        <f t="shared" si="18"/>
        <v>2.2203057049011874</v>
      </c>
      <c r="BF23" s="49">
        <v>961.1</v>
      </c>
      <c r="BG23" s="4">
        <v>357.2</v>
      </c>
      <c r="BH23" s="3">
        <f t="shared" si="19"/>
        <v>37.165747580896884</v>
      </c>
      <c r="BI23" s="47">
        <f t="shared" si="20"/>
        <v>-180.89999999999964</v>
      </c>
      <c r="BJ23" s="50">
        <f t="shared" si="21"/>
        <v>-30.90000000000009</v>
      </c>
      <c r="BK23" s="3">
        <f t="shared" si="22"/>
        <v>17.08126036484254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41724.1</v>
      </c>
      <c r="D24" s="46">
        <f t="shared" si="1"/>
        <v>16756.7</v>
      </c>
      <c r="E24" s="3">
        <f t="shared" si="2"/>
        <v>40.16072246016092</v>
      </c>
      <c r="F24" s="29">
        <v>23065.1</v>
      </c>
      <c r="G24" s="3">
        <v>11427.5</v>
      </c>
      <c r="H24" s="3">
        <f t="shared" si="3"/>
        <v>49.54454999111212</v>
      </c>
      <c r="I24" s="3">
        <f t="shared" si="4"/>
        <v>8918.5</v>
      </c>
      <c r="J24" s="29">
        <v>17994.2</v>
      </c>
      <c r="K24" s="3">
        <v>6855.7</v>
      </c>
      <c r="L24" s="3">
        <f t="shared" si="23"/>
        <v>38.0994987273677</v>
      </c>
      <c r="M24" s="29">
        <v>17.3</v>
      </c>
      <c r="N24" s="3">
        <v>2.3</v>
      </c>
      <c r="O24" s="3">
        <f t="shared" si="5"/>
        <v>13.294797687861271</v>
      </c>
      <c r="P24" s="29">
        <v>432.7</v>
      </c>
      <c r="Q24" s="3">
        <v>75.9</v>
      </c>
      <c r="R24" s="3">
        <f t="shared" si="6"/>
        <v>17.541021492951238</v>
      </c>
      <c r="S24" s="29">
        <v>2798.5</v>
      </c>
      <c r="T24" s="3">
        <v>1984.6</v>
      </c>
      <c r="U24" s="3">
        <f t="shared" si="7"/>
        <v>70.91656244416652</v>
      </c>
      <c r="V24" s="29">
        <v>1772.4</v>
      </c>
      <c r="W24" s="14">
        <v>2006.2</v>
      </c>
      <c r="X24" s="3">
        <f t="shared" si="8"/>
        <v>113.1911532385466</v>
      </c>
      <c r="Y24" s="29"/>
      <c r="Z24" s="14">
        <v>330.4</v>
      </c>
      <c r="AA24" s="3" t="e">
        <f t="shared" si="9"/>
        <v>#DIV/0!</v>
      </c>
      <c r="AB24" s="29">
        <v>50</v>
      </c>
      <c r="AC24" s="3">
        <v>69</v>
      </c>
      <c r="AD24" s="3">
        <f t="shared" si="10"/>
        <v>138</v>
      </c>
      <c r="AE24" s="29"/>
      <c r="AF24" s="3"/>
      <c r="AG24" s="3" t="e">
        <f t="shared" si="11"/>
        <v>#DIV/0!</v>
      </c>
      <c r="AH24" s="29">
        <v>18659</v>
      </c>
      <c r="AI24" s="3">
        <v>5329.2</v>
      </c>
      <c r="AJ24" s="3">
        <f t="shared" si="24"/>
        <v>28.56101613162549</v>
      </c>
      <c r="AK24" s="29">
        <v>5593.2</v>
      </c>
      <c r="AL24" s="3">
        <v>4339.3</v>
      </c>
      <c r="AM24" s="3">
        <f t="shared" si="12"/>
        <v>77.5817063577201</v>
      </c>
      <c r="AN24" s="29">
        <v>0</v>
      </c>
      <c r="AO24" s="3"/>
      <c r="AP24" s="3" t="e">
        <f t="shared" si="13"/>
        <v>#DIV/0!</v>
      </c>
      <c r="AQ24" s="31">
        <v>42481</v>
      </c>
      <c r="AR24" s="4">
        <v>15893.5</v>
      </c>
      <c r="AS24" s="3">
        <f t="shared" si="14"/>
        <v>37.413196487841624</v>
      </c>
      <c r="AT24" s="51">
        <v>9550.6</v>
      </c>
      <c r="AU24" s="4">
        <v>6962.9</v>
      </c>
      <c r="AV24" s="3">
        <f t="shared" si="15"/>
        <v>72.9053672020606</v>
      </c>
      <c r="AW24" s="49">
        <v>1916.9</v>
      </c>
      <c r="AX24" s="4">
        <v>928.4</v>
      </c>
      <c r="AY24" s="3">
        <f t="shared" si="16"/>
        <v>48.43236475559497</v>
      </c>
      <c r="AZ24" s="31">
        <v>9916.6</v>
      </c>
      <c r="BA24" s="6">
        <v>791.4</v>
      </c>
      <c r="BB24" s="14">
        <f t="shared" si="17"/>
        <v>7.980557852489764</v>
      </c>
      <c r="BC24" s="49">
        <v>9426.9</v>
      </c>
      <c r="BD24" s="6">
        <v>4784.4</v>
      </c>
      <c r="BE24" s="3">
        <f t="shared" si="18"/>
        <v>50.752633421379244</v>
      </c>
      <c r="BF24" s="49">
        <v>7131.2</v>
      </c>
      <c r="BG24" s="4">
        <v>2605.7</v>
      </c>
      <c r="BH24" s="3">
        <f t="shared" si="19"/>
        <v>36.53943235360108</v>
      </c>
      <c r="BI24" s="47">
        <f t="shared" si="20"/>
        <v>-756.9000000000015</v>
      </c>
      <c r="BJ24" s="50">
        <f t="shared" si="21"/>
        <v>863.2000000000007</v>
      </c>
      <c r="BK24" s="3">
        <f t="shared" si="22"/>
        <v>-114.04412736160643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3268.7</v>
      </c>
      <c r="D25" s="46">
        <f t="shared" si="1"/>
        <v>1282.6</v>
      </c>
      <c r="E25" s="3">
        <f t="shared" si="2"/>
        <v>39.238841129501026</v>
      </c>
      <c r="F25" s="29">
        <v>693.2</v>
      </c>
      <c r="G25" s="3">
        <v>224.8</v>
      </c>
      <c r="H25" s="3">
        <f t="shared" si="3"/>
        <v>32.42931332948643</v>
      </c>
      <c r="I25" s="3">
        <f t="shared" si="4"/>
        <v>84.80000000000001</v>
      </c>
      <c r="J25" s="29">
        <v>128</v>
      </c>
      <c r="K25" s="3">
        <v>67.2</v>
      </c>
      <c r="L25" s="3">
        <f t="shared" si="23"/>
        <v>52.5</v>
      </c>
      <c r="M25" s="29">
        <v>22.7</v>
      </c>
      <c r="N25" s="3"/>
      <c r="O25" s="3">
        <f t="shared" si="5"/>
        <v>0</v>
      </c>
      <c r="P25" s="29">
        <v>21.9</v>
      </c>
      <c r="Q25" s="3">
        <v>1.4</v>
      </c>
      <c r="R25" s="3">
        <f t="shared" si="6"/>
        <v>6.392694063926941</v>
      </c>
      <c r="S25" s="29">
        <v>240</v>
      </c>
      <c r="T25" s="3">
        <v>16.2</v>
      </c>
      <c r="U25" s="3">
        <f t="shared" si="7"/>
        <v>6.749999999999999</v>
      </c>
      <c r="V25" s="29">
        <v>23.6</v>
      </c>
      <c r="W25" s="14">
        <v>58.9</v>
      </c>
      <c r="X25" s="3">
        <f t="shared" si="8"/>
        <v>249.57627118644066</v>
      </c>
      <c r="Y25" s="29"/>
      <c r="Z25" s="14"/>
      <c r="AA25" s="3" t="e">
        <f t="shared" si="9"/>
        <v>#DIV/0!</v>
      </c>
      <c r="AB25" s="29">
        <v>0</v>
      </c>
      <c r="AC25" s="3"/>
      <c r="AD25" s="3" t="e">
        <f t="shared" si="10"/>
        <v>#DIV/0!</v>
      </c>
      <c r="AE25" s="29"/>
      <c r="AF25" s="3"/>
      <c r="AG25" s="3" t="e">
        <f t="shared" si="11"/>
        <v>#DIV/0!</v>
      </c>
      <c r="AH25" s="29">
        <v>2575.5</v>
      </c>
      <c r="AI25" s="3">
        <v>1057.8</v>
      </c>
      <c r="AJ25" s="3">
        <f t="shared" si="24"/>
        <v>41.07163657542225</v>
      </c>
      <c r="AK25" s="29">
        <v>1889.9</v>
      </c>
      <c r="AL25" s="3">
        <v>937.9</v>
      </c>
      <c r="AM25" s="3">
        <f t="shared" si="12"/>
        <v>49.62696438965024</v>
      </c>
      <c r="AN25" s="29">
        <v>0</v>
      </c>
      <c r="AO25" s="3"/>
      <c r="AP25" s="3" t="e">
        <f t="shared" si="13"/>
        <v>#DIV/0!</v>
      </c>
      <c r="AQ25" s="31">
        <v>3309.6</v>
      </c>
      <c r="AR25" s="4">
        <v>1289</v>
      </c>
      <c r="AS25" s="3">
        <f t="shared" si="14"/>
        <v>38.94730481024897</v>
      </c>
      <c r="AT25" s="51">
        <v>800</v>
      </c>
      <c r="AU25" s="4">
        <v>401.8</v>
      </c>
      <c r="AV25" s="3">
        <f t="shared" si="15"/>
        <v>50.224999999999994</v>
      </c>
      <c r="AW25" s="49">
        <v>797.6</v>
      </c>
      <c r="AX25" s="4">
        <v>400.5</v>
      </c>
      <c r="AY25" s="3">
        <f t="shared" si="16"/>
        <v>50.21313941825476</v>
      </c>
      <c r="AZ25" s="31">
        <v>515.7</v>
      </c>
      <c r="BA25" s="6">
        <v>162.3</v>
      </c>
      <c r="BB25" s="14">
        <f t="shared" si="17"/>
        <v>31.4717859220477</v>
      </c>
      <c r="BC25" s="49">
        <v>599.1</v>
      </c>
      <c r="BD25" s="6">
        <v>258.8</v>
      </c>
      <c r="BE25" s="3">
        <f t="shared" si="18"/>
        <v>43.19813052912703</v>
      </c>
      <c r="BF25" s="49">
        <v>1077.3</v>
      </c>
      <c r="BG25" s="4">
        <v>439.5</v>
      </c>
      <c r="BH25" s="3">
        <f t="shared" si="19"/>
        <v>40.796435533277645</v>
      </c>
      <c r="BI25" s="47">
        <f t="shared" si="20"/>
        <v>-40.90000000000009</v>
      </c>
      <c r="BJ25" s="50">
        <f t="shared" si="21"/>
        <v>-6.400000000000091</v>
      </c>
      <c r="BK25" s="3">
        <f t="shared" si="22"/>
        <v>15.647921760391387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26563.800000000003</v>
      </c>
      <c r="D26" s="46">
        <f t="shared" si="1"/>
        <v>3619.6</v>
      </c>
      <c r="E26" s="3">
        <f t="shared" si="2"/>
        <v>13.626062536233519</v>
      </c>
      <c r="F26" s="29">
        <v>1953.9</v>
      </c>
      <c r="G26" s="3">
        <v>891</v>
      </c>
      <c r="H26" s="3">
        <f t="shared" si="3"/>
        <v>45.601105481345</v>
      </c>
      <c r="I26" s="3">
        <f t="shared" si="4"/>
        <v>762.5</v>
      </c>
      <c r="J26" s="29">
        <v>1627</v>
      </c>
      <c r="K26" s="3">
        <v>716.3</v>
      </c>
      <c r="L26" s="3">
        <f t="shared" si="23"/>
        <v>44.025814382298705</v>
      </c>
      <c r="M26" s="29">
        <v>31.3</v>
      </c>
      <c r="N26" s="3">
        <v>12.2</v>
      </c>
      <c r="O26" s="3">
        <f t="shared" si="5"/>
        <v>38.9776357827476</v>
      </c>
      <c r="P26" s="29">
        <v>57.1</v>
      </c>
      <c r="Q26" s="3">
        <v>5.6</v>
      </c>
      <c r="R26" s="3">
        <f t="shared" si="6"/>
        <v>9.807355516637477</v>
      </c>
      <c r="S26" s="29">
        <v>113.5</v>
      </c>
      <c r="T26" s="3">
        <v>28.4</v>
      </c>
      <c r="U26" s="3">
        <f t="shared" si="7"/>
        <v>25.022026431718057</v>
      </c>
      <c r="V26" s="29">
        <v>46.4</v>
      </c>
      <c r="W26" s="14">
        <v>22.8</v>
      </c>
      <c r="X26" s="3">
        <f t="shared" si="8"/>
        <v>49.13793103448276</v>
      </c>
      <c r="Y26" s="29">
        <v>62.1</v>
      </c>
      <c r="Z26" s="14">
        <v>17</v>
      </c>
      <c r="AA26" s="3">
        <f t="shared" si="9"/>
        <v>27.375201288244767</v>
      </c>
      <c r="AB26" s="29">
        <v>0.5</v>
      </c>
      <c r="AC26" s="3">
        <v>0.4</v>
      </c>
      <c r="AD26" s="3">
        <f t="shared" si="10"/>
        <v>80</v>
      </c>
      <c r="AE26" s="29"/>
      <c r="AF26" s="3"/>
      <c r="AG26" s="3" t="e">
        <f t="shared" si="11"/>
        <v>#DIV/0!</v>
      </c>
      <c r="AH26" s="29">
        <v>24609.9</v>
      </c>
      <c r="AI26" s="3">
        <v>2728.6</v>
      </c>
      <c r="AJ26" s="3">
        <f t="shared" si="24"/>
        <v>11.08740791307563</v>
      </c>
      <c r="AK26" s="29">
        <v>2308.4</v>
      </c>
      <c r="AL26" s="3">
        <v>1149.9</v>
      </c>
      <c r="AM26" s="3">
        <f t="shared" si="12"/>
        <v>49.81372379137065</v>
      </c>
      <c r="AN26" s="29">
        <v>0</v>
      </c>
      <c r="AO26" s="3"/>
      <c r="AP26" s="3" t="e">
        <f t="shared" si="13"/>
        <v>#DIV/0!</v>
      </c>
      <c r="AQ26" s="31">
        <v>27243.6</v>
      </c>
      <c r="AR26" s="4">
        <v>3496.7</v>
      </c>
      <c r="AS26" s="3">
        <f t="shared" si="14"/>
        <v>12.834941050375134</v>
      </c>
      <c r="AT26" s="51">
        <v>964.4</v>
      </c>
      <c r="AU26" s="4">
        <v>441.5</v>
      </c>
      <c r="AV26" s="3">
        <f t="shared" si="15"/>
        <v>45.779759435918706</v>
      </c>
      <c r="AW26" s="49">
        <v>956.9</v>
      </c>
      <c r="AX26" s="4">
        <v>439</v>
      </c>
      <c r="AY26" s="3">
        <f t="shared" si="16"/>
        <v>45.87731215383008</v>
      </c>
      <c r="AZ26" s="31">
        <v>1010.1</v>
      </c>
      <c r="BA26" s="6">
        <v>41.1</v>
      </c>
      <c r="BB26" s="14">
        <f t="shared" si="17"/>
        <v>4.068904068904069</v>
      </c>
      <c r="BC26" s="49">
        <v>738.3</v>
      </c>
      <c r="BD26" s="6">
        <v>395</v>
      </c>
      <c r="BE26" s="3">
        <f t="shared" si="18"/>
        <v>53.501286739807675</v>
      </c>
      <c r="BF26" s="49">
        <v>2070.9</v>
      </c>
      <c r="BG26" s="4">
        <v>820.2</v>
      </c>
      <c r="BH26" s="3">
        <f t="shared" si="19"/>
        <v>39.60596841952774</v>
      </c>
      <c r="BI26" s="47">
        <f t="shared" si="20"/>
        <v>-679.7999999999956</v>
      </c>
      <c r="BJ26" s="50">
        <f t="shared" si="21"/>
        <v>122.90000000000009</v>
      </c>
      <c r="BK26" s="3">
        <f t="shared" si="22"/>
        <v>-18.07884671962355</v>
      </c>
      <c r="BM26" s="20"/>
    </row>
    <row r="27" spans="1:65" s="18" customFormat="1" ht="16.5" customHeight="1">
      <c r="A27" s="59" t="s">
        <v>13</v>
      </c>
      <c r="B27" s="60"/>
      <c r="C27" s="46">
        <f>SUM(C10:C26)</f>
        <v>141133.7</v>
      </c>
      <c r="D27" s="46">
        <f>SUM(D10:D26)</f>
        <v>46067.6</v>
      </c>
      <c r="E27" s="52">
        <f t="shared" si="2"/>
        <v>32.64110556160576</v>
      </c>
      <c r="F27" s="53">
        <f>SUM(F10:F26)</f>
        <v>38701.1</v>
      </c>
      <c r="G27" s="54">
        <f>SUM(G10:G26)</f>
        <v>18460.2</v>
      </c>
      <c r="H27" s="52">
        <f>G27/F27*100</f>
        <v>47.699419396347906</v>
      </c>
      <c r="I27" s="3">
        <f t="shared" si="4"/>
        <v>13403.8</v>
      </c>
      <c r="J27" s="53">
        <f>SUM(J10:J26)</f>
        <v>24929.4</v>
      </c>
      <c r="K27" s="54">
        <f>SUM(K10:K26)</f>
        <v>10138.9</v>
      </c>
      <c r="L27" s="52">
        <f>K27/J27*100</f>
        <v>40.67045336028946</v>
      </c>
      <c r="M27" s="53">
        <f>SUM(M10:M26)</f>
        <v>356.7</v>
      </c>
      <c r="N27" s="54">
        <f>SUM(N10:N26)</f>
        <v>136.5</v>
      </c>
      <c r="O27" s="52">
        <f>N27/M27*100</f>
        <v>38.26745164003364</v>
      </c>
      <c r="P27" s="53">
        <f>SUM(P10:P26)</f>
        <v>1071.5</v>
      </c>
      <c r="Q27" s="54">
        <f>SUM(Q10:Q26)</f>
        <v>118.1</v>
      </c>
      <c r="R27" s="52">
        <f>Q27/P27*100</f>
        <v>11.021931871208587</v>
      </c>
      <c r="S27" s="53">
        <f>SUM(S10:S26)</f>
        <v>6186.7</v>
      </c>
      <c r="T27" s="54">
        <f>SUM(T10:T26)</f>
        <v>3010.2999999999997</v>
      </c>
      <c r="U27" s="52">
        <f>T27/S27*100</f>
        <v>48.65760421549453</v>
      </c>
      <c r="V27" s="29">
        <f>SUM(V10:V26)</f>
        <v>2845.7000000000003</v>
      </c>
      <c r="W27" s="55">
        <f>SUM(W10:W26)</f>
        <v>2862.4000000000005</v>
      </c>
      <c r="X27" s="3">
        <f>W27/V27*100</f>
        <v>100.58685033559406</v>
      </c>
      <c r="Y27" s="29">
        <f>SUM(Y10:Y26)</f>
        <v>62.1</v>
      </c>
      <c r="Z27" s="55">
        <f>SUM(Z10:Z26)</f>
        <v>349.4</v>
      </c>
      <c r="AA27" s="3">
        <f>Z27/Y27*100</f>
        <v>562.6409017713365</v>
      </c>
      <c r="AB27" s="29">
        <f>SUM(AB10:AB26)</f>
        <v>196.3</v>
      </c>
      <c r="AC27" s="55">
        <f>SUM(AC10:AC26)</f>
        <v>164</v>
      </c>
      <c r="AD27" s="3">
        <f>AC27/AB27*100</f>
        <v>83.5455934793683</v>
      </c>
      <c r="AE27" s="29">
        <f>SUM(AE10:AE26)</f>
        <v>0</v>
      </c>
      <c r="AF27" s="55">
        <f>SUM(AF10:AF26)</f>
        <v>0</v>
      </c>
      <c r="AG27" s="3" t="e">
        <f>AF27/AE27*100</f>
        <v>#DIV/0!</v>
      </c>
      <c r="AH27" s="29">
        <f>SUM(AH10:AH26)</f>
        <v>102432.6</v>
      </c>
      <c r="AI27" s="29">
        <f>SUM(AI10:AI26)</f>
        <v>27607.399999999998</v>
      </c>
      <c r="AJ27" s="3">
        <f>AI27/AH27*100</f>
        <v>26.951771213461335</v>
      </c>
      <c r="AK27" s="29">
        <f>SUM(AK10:AK26)</f>
        <v>37502.700000000004</v>
      </c>
      <c r="AL27" s="3">
        <f>SUM(AL10:AL26)</f>
        <v>20251.000000000007</v>
      </c>
      <c r="AM27" s="3">
        <f>AL27/AK27*100</f>
        <v>53.998778754596344</v>
      </c>
      <c r="AN27" s="29">
        <f>SUM(AN10:AN26)</f>
        <v>1941.9</v>
      </c>
      <c r="AO27" s="3">
        <f>SUM(AO10:AO26)</f>
        <v>970.9</v>
      </c>
      <c r="AP27" s="3">
        <f>AO27/AN27*100</f>
        <v>49.99742520212163</v>
      </c>
      <c r="AQ27" s="29">
        <f>SUM(AQ10:AQ26)</f>
        <v>146883.1</v>
      </c>
      <c r="AR27" s="3">
        <f>SUM(AR10:AR26)</f>
        <v>44317.6</v>
      </c>
      <c r="AS27" s="3">
        <f>AR27/AQ27*100</f>
        <v>30.172021151514368</v>
      </c>
      <c r="AT27" s="29">
        <f>SUM(AT10:AT26)</f>
        <v>23485.1</v>
      </c>
      <c r="AU27" s="3">
        <f>SUM(AU10:AU26)</f>
        <v>13575.999999999998</v>
      </c>
      <c r="AV27" s="3">
        <f>AU27/AT27*100</f>
        <v>57.806864778093335</v>
      </c>
      <c r="AW27" s="29">
        <f>SUM(AW10:AW26)</f>
        <v>15628.899999999998</v>
      </c>
      <c r="AX27" s="3">
        <f>SUM(AX10:AX26)</f>
        <v>7355.599999999999</v>
      </c>
      <c r="AY27" s="3">
        <f>AX27/AW27*100</f>
        <v>47.06409280243651</v>
      </c>
      <c r="AZ27" s="29">
        <f>SUM(AZ10:AZ26)</f>
        <v>20212.5</v>
      </c>
      <c r="BA27" s="14">
        <f>SUM(BA10:BA26)</f>
        <v>2449.7000000000003</v>
      </c>
      <c r="BB27" s="14">
        <f>BA27/AZ27*100</f>
        <v>12.119727891156463</v>
      </c>
      <c r="BC27" s="29">
        <f>SUM(BC10:BC26)</f>
        <v>30990.8</v>
      </c>
      <c r="BD27" s="14">
        <f>SUM(BD10:BD26)</f>
        <v>10296.3</v>
      </c>
      <c r="BE27" s="3">
        <f>BD27/BC27*100</f>
        <v>33.22373091369052</v>
      </c>
      <c r="BF27" s="29">
        <f>SUM(BF10:BF26)</f>
        <v>31912.1</v>
      </c>
      <c r="BG27" s="3">
        <f>SUM(BG10:BG26)</f>
        <v>13092.700000000004</v>
      </c>
      <c r="BH27" s="3">
        <f>BG27/BF27*100</f>
        <v>41.02738459706508</v>
      </c>
      <c r="BI27" s="31">
        <f>SUM(BI10:BI26)</f>
        <v>-5749.399999999998</v>
      </c>
      <c r="BJ27" s="56">
        <f>SUM(BJ10:BJ26)</f>
        <v>1750.0000000000014</v>
      </c>
      <c r="BK27" s="3">
        <f t="shared" si="22"/>
        <v>-30.437958743521097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S1:U1"/>
    <mergeCell ref="C2:U2"/>
    <mergeCell ref="A4:B8"/>
    <mergeCell ref="C4:E7"/>
    <mergeCell ref="F4:AP4"/>
    <mergeCell ref="AN6:AP7"/>
    <mergeCell ref="AZ6:BB7"/>
    <mergeCell ref="AT4:BH4"/>
    <mergeCell ref="AW7:AY7"/>
    <mergeCell ref="AW6:AY6"/>
    <mergeCell ref="BF6:BH7"/>
    <mergeCell ref="AT6:AV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9:B9"/>
    <mergeCell ref="A27:B27"/>
    <mergeCell ref="AE6:AG7"/>
    <mergeCell ref="AK6:AM7"/>
    <mergeCell ref="S6:U7"/>
    <mergeCell ref="V6:X7"/>
    <mergeCell ref="Y6:AA7"/>
    <mergeCell ref="AB6:AD7"/>
    <mergeCell ref="P6:R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asfrt</cp:lastModifiedBy>
  <cp:lastPrinted>2013-07-04T04:50:49Z</cp:lastPrinted>
  <dcterms:created xsi:type="dcterms:W3CDTF">2007-01-16T05:35:41Z</dcterms:created>
  <dcterms:modified xsi:type="dcterms:W3CDTF">2013-07-04T05:03:02Z</dcterms:modified>
  <cp:category/>
  <cp:version/>
  <cp:contentType/>
  <cp:contentStatus/>
</cp:coreProperties>
</file>