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<sst xmlns="http://schemas.openxmlformats.org/spreadsheetml/2006/main" count="107" uniqueCount="46">
  <si>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</si>
  <si>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</si>
  <si>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</si>
  <si>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</si>
  <si>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</si>
  <si>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</si>
  <si>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</si>
  <si>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</si>
  <si>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</si>
  <si>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</si>
  <si>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</si>
  <si>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</si>
  <si>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</si>
  <si>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</si>
  <si>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</si>
  <si>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</si>
  <si>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</si>
  <si>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</si>
  <si>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</si>
  <si>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</si>
  <si>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</si>
  <si>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</si>
  <si>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</si>
  <si>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</si>
  <si>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</si>
  <si>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</si>
  <si>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</si>
  <si>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</si>
  <si>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</si>
  <si>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</si>
  <si>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</si>
  <si>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</si>
  <si>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</si>
  <si>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</si>
  <si>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</si>
  <si>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</si>
  <si>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</si>
  <si>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</si>
  <si>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</si>
  <si>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</si>
  <si>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</si>
  <si>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</si>
  <si>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</si>
  <si>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</si>
  <si>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</si>
  <si>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июня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</si>
</sst>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4" fontId="9" fillId="20" borderId="10" xfId="0" applyNumberFormat="1" applyFont="1" applyFill="1" applyBorder="1" applyAlignment="1" applyProtection="1">
      <alignment vertical="center" wrapText="1"/>
      <protection locked="0"/>
    </xf>
    <xf numFmtId="165" fontId="2" fillId="20" borderId="10" xfId="0" applyNumberFormat="1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20" borderId="10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20" borderId="10" xfId="0" applyNumberFormat="1" applyFont="1" applyFill="1" applyBorder="1" applyAlignment="1" applyProtection="1">
      <alignment vertical="center" wrapText="1"/>
      <protection locked="0"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164" fontId="2" fillId="24" borderId="10" xfId="0" applyNumberFormat="1" applyFont="1" applyFill="1" applyBorder="1" applyAlignment="1" applyProtection="1">
      <alignment vertical="center" wrapText="1"/>
      <protection locked="0"/>
    </xf>
    <xf numFmtId="165" fontId="2" fillId="24" borderId="10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15" xfId="53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6">
      <pane xSplit="5040" topLeftCell="BD1" activePane="topRight" state="split"/>
      <selection pane="topLeft" activeCell="A10" sqref="A10:IV10"/>
      <selection pane="topRight" activeCell="BJ10" sqref="BJ10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100" t="s">
        <v>26</v>
      </c>
      <c r="T1" s="100"/>
      <c r="U1" s="100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101" t="s">
        <v>45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102" t="s">
        <v>0</v>
      </c>
      <c r="B4" s="102"/>
      <c r="C4" s="62" t="s">
        <v>23</v>
      </c>
      <c r="D4" s="63"/>
      <c r="E4" s="64"/>
      <c r="F4" s="84" t="s">
        <v>1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68" t="s">
        <v>22</v>
      </c>
      <c r="AR4" s="69"/>
      <c r="AS4" s="70"/>
      <c r="AT4" s="80" t="s">
        <v>1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62" t="s">
        <v>21</v>
      </c>
      <c r="BJ4" s="63"/>
      <c r="BK4" s="64"/>
    </row>
    <row r="5" spans="1:63" ht="13.5" customHeight="1">
      <c r="A5" s="102"/>
      <c r="B5" s="102"/>
      <c r="C5" s="77"/>
      <c r="D5" s="78"/>
      <c r="E5" s="79"/>
      <c r="F5" s="80" t="s">
        <v>2</v>
      </c>
      <c r="G5" s="80"/>
      <c r="H5" s="80"/>
      <c r="I5" s="28"/>
      <c r="J5" s="81" t="s">
        <v>3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3"/>
      <c r="AH5" s="80" t="s">
        <v>4</v>
      </c>
      <c r="AI5" s="80"/>
      <c r="AJ5" s="80"/>
      <c r="AK5" s="84" t="s">
        <v>3</v>
      </c>
      <c r="AL5" s="85"/>
      <c r="AM5" s="85"/>
      <c r="AN5" s="85"/>
      <c r="AO5" s="85"/>
      <c r="AP5" s="85"/>
      <c r="AQ5" s="71"/>
      <c r="AR5" s="72"/>
      <c r="AS5" s="73"/>
      <c r="AT5" s="84" t="s">
        <v>3</v>
      </c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77"/>
      <c r="BJ5" s="78"/>
      <c r="BK5" s="79"/>
    </row>
    <row r="6" spans="1:63" ht="59.25" customHeight="1">
      <c r="A6" s="102"/>
      <c r="B6" s="102"/>
      <c r="C6" s="77"/>
      <c r="D6" s="78"/>
      <c r="E6" s="79"/>
      <c r="F6" s="80"/>
      <c r="G6" s="80"/>
      <c r="H6" s="80"/>
      <c r="I6" s="26"/>
      <c r="J6" s="62" t="s">
        <v>5</v>
      </c>
      <c r="K6" s="63"/>
      <c r="L6" s="64"/>
      <c r="M6" s="62" t="s">
        <v>6</v>
      </c>
      <c r="N6" s="63"/>
      <c r="O6" s="64"/>
      <c r="P6" s="62" t="s">
        <v>16</v>
      </c>
      <c r="Q6" s="63"/>
      <c r="R6" s="64"/>
      <c r="S6" s="62" t="s">
        <v>44</v>
      </c>
      <c r="T6" s="63"/>
      <c r="U6" s="64"/>
      <c r="V6" s="62" t="s">
        <v>7</v>
      </c>
      <c r="W6" s="63"/>
      <c r="X6" s="64"/>
      <c r="Y6" s="62" t="s">
        <v>19</v>
      </c>
      <c r="Z6" s="63"/>
      <c r="AA6" s="64"/>
      <c r="AB6" s="62" t="s">
        <v>8</v>
      </c>
      <c r="AC6" s="63"/>
      <c r="AD6" s="64"/>
      <c r="AE6" s="62" t="s">
        <v>9</v>
      </c>
      <c r="AF6" s="63"/>
      <c r="AG6" s="64"/>
      <c r="AH6" s="80"/>
      <c r="AI6" s="80"/>
      <c r="AJ6" s="80"/>
      <c r="AK6" s="62" t="s">
        <v>17</v>
      </c>
      <c r="AL6" s="63"/>
      <c r="AM6" s="64"/>
      <c r="AN6" s="62" t="s">
        <v>18</v>
      </c>
      <c r="AO6" s="63"/>
      <c r="AP6" s="64"/>
      <c r="AQ6" s="71"/>
      <c r="AR6" s="72"/>
      <c r="AS6" s="73"/>
      <c r="AT6" s="94" t="s">
        <v>20</v>
      </c>
      <c r="AU6" s="95"/>
      <c r="AV6" s="96"/>
      <c r="AW6" s="93" t="s">
        <v>1</v>
      </c>
      <c r="AX6" s="93"/>
      <c r="AY6" s="93"/>
      <c r="AZ6" s="86" t="s">
        <v>24</v>
      </c>
      <c r="BA6" s="87"/>
      <c r="BB6" s="88"/>
      <c r="BC6" s="86" t="s">
        <v>14</v>
      </c>
      <c r="BD6" s="87"/>
      <c r="BE6" s="88"/>
      <c r="BF6" s="62" t="s">
        <v>25</v>
      </c>
      <c r="BG6" s="63"/>
      <c r="BH6" s="64"/>
      <c r="BI6" s="77"/>
      <c r="BJ6" s="78"/>
      <c r="BK6" s="79"/>
    </row>
    <row r="7" spans="1:63" ht="77.25" customHeight="1">
      <c r="A7" s="102"/>
      <c r="B7" s="102"/>
      <c r="C7" s="65"/>
      <c r="D7" s="66"/>
      <c r="E7" s="67"/>
      <c r="F7" s="80"/>
      <c r="G7" s="80"/>
      <c r="H7" s="80"/>
      <c r="I7" s="27"/>
      <c r="J7" s="65"/>
      <c r="K7" s="66"/>
      <c r="L7" s="67"/>
      <c r="M7" s="65"/>
      <c r="N7" s="66"/>
      <c r="O7" s="67"/>
      <c r="P7" s="65"/>
      <c r="Q7" s="66"/>
      <c r="R7" s="67"/>
      <c r="S7" s="65"/>
      <c r="T7" s="66"/>
      <c r="U7" s="67"/>
      <c r="V7" s="65"/>
      <c r="W7" s="66"/>
      <c r="X7" s="67"/>
      <c r="Y7" s="65"/>
      <c r="Z7" s="66"/>
      <c r="AA7" s="67"/>
      <c r="AB7" s="65"/>
      <c r="AC7" s="66"/>
      <c r="AD7" s="67"/>
      <c r="AE7" s="65"/>
      <c r="AF7" s="66"/>
      <c r="AG7" s="67"/>
      <c r="AH7" s="80"/>
      <c r="AI7" s="80"/>
      <c r="AJ7" s="80"/>
      <c r="AK7" s="65"/>
      <c r="AL7" s="66"/>
      <c r="AM7" s="67"/>
      <c r="AN7" s="65"/>
      <c r="AO7" s="66"/>
      <c r="AP7" s="67"/>
      <c r="AQ7" s="74"/>
      <c r="AR7" s="75"/>
      <c r="AS7" s="76"/>
      <c r="AT7" s="97"/>
      <c r="AU7" s="98"/>
      <c r="AV7" s="99"/>
      <c r="AW7" s="92" t="s">
        <v>15</v>
      </c>
      <c r="AX7" s="92"/>
      <c r="AY7" s="92"/>
      <c r="AZ7" s="89"/>
      <c r="BA7" s="90"/>
      <c r="BB7" s="91"/>
      <c r="BC7" s="89"/>
      <c r="BD7" s="90"/>
      <c r="BE7" s="91"/>
      <c r="BF7" s="65"/>
      <c r="BG7" s="66"/>
      <c r="BH7" s="67"/>
      <c r="BI7" s="65"/>
      <c r="BJ7" s="66"/>
      <c r="BK7" s="67"/>
    </row>
    <row r="8" spans="1:63" ht="24.75" customHeight="1">
      <c r="A8" s="102"/>
      <c r="B8" s="102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58">
        <v>1</v>
      </c>
      <c r="B9" s="59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4312.2</v>
      </c>
      <c r="D10" s="47">
        <f>G10+AI10</f>
        <v>1622.2</v>
      </c>
      <c r="E10" s="3">
        <f>D10/C10*100</f>
        <v>37.61884884745606</v>
      </c>
      <c r="F10" s="29">
        <v>745.1</v>
      </c>
      <c r="G10" s="3">
        <v>209.3</v>
      </c>
      <c r="H10" s="3">
        <f>G10/F10*100</f>
        <v>28.090189236344116</v>
      </c>
      <c r="I10" s="3">
        <f>K10+N10+Q10+T10</f>
        <v>124.20000000000002</v>
      </c>
      <c r="J10" s="29">
        <v>129.6</v>
      </c>
      <c r="K10" s="3">
        <v>45.7</v>
      </c>
      <c r="L10" s="3">
        <f>K10/J10*100</f>
        <v>35.26234567901235</v>
      </c>
      <c r="M10" s="29">
        <v>3.9</v>
      </c>
      <c r="N10" s="3"/>
      <c r="O10" s="3">
        <f>N10/M10*100</f>
        <v>0</v>
      </c>
      <c r="P10" s="29">
        <v>34.3</v>
      </c>
      <c r="Q10" s="3">
        <v>5.6</v>
      </c>
      <c r="R10" s="3">
        <f>Q10/P10*100</f>
        <v>16.3265306122449</v>
      </c>
      <c r="S10" s="29">
        <v>214.2</v>
      </c>
      <c r="T10" s="3">
        <v>72.9</v>
      </c>
      <c r="U10" s="3">
        <f>T10/S10*100</f>
        <v>34.03361344537816</v>
      </c>
      <c r="V10" s="29">
        <v>40</v>
      </c>
      <c r="W10" s="14">
        <v>65.1</v>
      </c>
      <c r="X10" s="3">
        <f>W10/V10*100</f>
        <v>162.75</v>
      </c>
      <c r="Y10" s="29"/>
      <c r="Z10" s="14"/>
      <c r="AA10" s="3" t="e">
        <f>Z10/Y10*100</f>
        <v>#DIV/0!</v>
      </c>
      <c r="AB10" s="29">
        <v>3.1</v>
      </c>
      <c r="AC10" s="3">
        <v>5.1</v>
      </c>
      <c r="AD10" s="3">
        <f>AC10/AB10*100</f>
        <v>164.51612903225805</v>
      </c>
      <c r="AE10" s="29"/>
      <c r="AF10" s="3"/>
      <c r="AG10" s="3" t="e">
        <f>AF10/AE10*100</f>
        <v>#DIV/0!</v>
      </c>
      <c r="AH10" s="29">
        <v>3567.1</v>
      </c>
      <c r="AI10" s="3">
        <v>1412.9</v>
      </c>
      <c r="AJ10" s="3">
        <f>AI10/AH10*100</f>
        <v>39.60920635810603</v>
      </c>
      <c r="AK10" s="29">
        <v>2473.4</v>
      </c>
      <c r="AL10" s="3">
        <v>1036.8</v>
      </c>
      <c r="AM10" s="3">
        <f>AL10/AK10*100</f>
        <v>41.91800760087329</v>
      </c>
      <c r="AN10" s="29">
        <v>0</v>
      </c>
      <c r="AO10" s="3"/>
      <c r="AP10" s="3" t="e">
        <f>AO10/AN10*100</f>
        <v>#DIV/0!</v>
      </c>
      <c r="AQ10" s="48">
        <v>4653.9</v>
      </c>
      <c r="AR10" s="4">
        <v>1874.4</v>
      </c>
      <c r="AS10" s="3">
        <f>AR10/AQ10*100</f>
        <v>40.275897634242256</v>
      </c>
      <c r="AT10" s="49">
        <v>796.8</v>
      </c>
      <c r="AU10" s="4">
        <v>316.8</v>
      </c>
      <c r="AV10" s="3">
        <f>AU10/AT10*100</f>
        <v>39.75903614457832</v>
      </c>
      <c r="AW10" s="50">
        <v>785.7</v>
      </c>
      <c r="AX10" s="4">
        <v>309.4</v>
      </c>
      <c r="AY10" s="3">
        <f>AX10/AW10*100</f>
        <v>39.37889779814178</v>
      </c>
      <c r="AZ10" s="32">
        <v>715.7</v>
      </c>
      <c r="BA10" s="6">
        <v>104.6</v>
      </c>
      <c r="BB10" s="14">
        <f>BA10/AZ10*100</f>
        <v>14.615062176889756</v>
      </c>
      <c r="BC10" s="50">
        <v>821.2</v>
      </c>
      <c r="BD10" s="6">
        <v>470.7</v>
      </c>
      <c r="BE10" s="3">
        <f>BD10/BC10*100</f>
        <v>57.31855820750121</v>
      </c>
      <c r="BF10" s="50">
        <v>1468.6</v>
      </c>
      <c r="BG10" s="4">
        <v>536.2</v>
      </c>
      <c r="BH10" s="3">
        <f>BG10/BF10*100</f>
        <v>36.51096282173499</v>
      </c>
      <c r="BI10" s="48">
        <f>C10-AQ10</f>
        <v>-341.6999999999998</v>
      </c>
      <c r="BJ10" s="51">
        <f>D10-AR10</f>
        <v>-252.20000000000005</v>
      </c>
      <c r="BK10" s="3">
        <f>BJ10/BI10*100</f>
        <v>73.8074334211297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C26">F11+AH11</f>
        <v>3832.7</v>
      </c>
      <c r="D11" s="47">
        <f aca="true" t="shared" si="1" ref="D11:D26">G11+AI11</f>
        <v>1356.6999999999998</v>
      </c>
      <c r="E11" s="3">
        <f aca="true" t="shared" si="2" ref="E11:E27">D11/C11*100</f>
        <v>35.39802228194223</v>
      </c>
      <c r="F11" s="29">
        <v>890.6</v>
      </c>
      <c r="G11" s="3">
        <v>282.1</v>
      </c>
      <c r="H11" s="3">
        <f aca="true" t="shared" si="3" ref="H11:H26">G11/F11*100</f>
        <v>31.67527509544128</v>
      </c>
      <c r="I11" s="3">
        <f aca="true" t="shared" si="4" ref="I11:I27">K11+N11+Q11+T11</f>
        <v>46.8</v>
      </c>
      <c r="J11" s="29">
        <v>150.4</v>
      </c>
      <c r="K11" s="3">
        <v>31.5</v>
      </c>
      <c r="L11" s="3">
        <f>K11/J11*100</f>
        <v>20.944148936170212</v>
      </c>
      <c r="M11" s="29">
        <v>53.5</v>
      </c>
      <c r="N11" s="3"/>
      <c r="O11" s="3">
        <f aca="true" t="shared" si="5" ref="O11:O26">N11/M11*100</f>
        <v>0</v>
      </c>
      <c r="P11" s="29">
        <v>48.9</v>
      </c>
      <c r="Q11" s="3">
        <v>9.3</v>
      </c>
      <c r="R11" s="3">
        <f aca="true" t="shared" si="6" ref="R11:R26">Q11/P11*100</f>
        <v>19.018404907975462</v>
      </c>
      <c r="S11" s="29">
        <v>195.5</v>
      </c>
      <c r="T11" s="3">
        <v>6</v>
      </c>
      <c r="U11" s="3">
        <f aca="true" t="shared" si="7" ref="U11:U26">T11/S11*100</f>
        <v>3.0690537084398977</v>
      </c>
      <c r="V11" s="29">
        <v>31.3</v>
      </c>
      <c r="W11" s="14">
        <v>14.2</v>
      </c>
      <c r="X11" s="3">
        <f aca="true" t="shared" si="8" ref="X11:X26">W11/V11*100</f>
        <v>45.36741214057508</v>
      </c>
      <c r="Y11" s="29"/>
      <c r="Z11" s="14"/>
      <c r="AA11" s="3" t="e">
        <f aca="true" t="shared" si="9" ref="AA11:AA26">Z11/Y11*100</f>
        <v>#DIV/0!</v>
      </c>
      <c r="AB11" s="29">
        <v>0</v>
      </c>
      <c r="AC11" s="3"/>
      <c r="AD11" s="3" t="e">
        <f aca="true" t="shared" si="10" ref="AD11:AD26">AC11/AB11*100</f>
        <v>#DIV/0!</v>
      </c>
      <c r="AE11" s="29"/>
      <c r="AF11" s="3"/>
      <c r="AG11" s="3" t="e">
        <f aca="true" t="shared" si="11" ref="AG11:AG26">AF11/AE11*100</f>
        <v>#DIV/0!</v>
      </c>
      <c r="AH11" s="29">
        <v>2942.1</v>
      </c>
      <c r="AI11" s="3">
        <v>1074.6</v>
      </c>
      <c r="AJ11" s="3">
        <f>AI11/AH11*100</f>
        <v>36.52493117161211</v>
      </c>
      <c r="AK11" s="29">
        <v>2251.5</v>
      </c>
      <c r="AL11" s="3">
        <v>942.5</v>
      </c>
      <c r="AM11" s="3">
        <f aca="true" t="shared" si="12" ref="AM11:AM26">AL11/AK11*100</f>
        <v>41.86098156784366</v>
      </c>
      <c r="AN11" s="29">
        <v>0</v>
      </c>
      <c r="AO11" s="3"/>
      <c r="AP11" s="3" t="e">
        <f aca="true" t="shared" si="13" ref="AP11:AP26">AO11/AN11*100</f>
        <v>#DIV/0!</v>
      </c>
      <c r="AQ11" s="48">
        <v>3904.4</v>
      </c>
      <c r="AR11" s="4">
        <v>884.4</v>
      </c>
      <c r="AS11" s="3">
        <f aca="true" t="shared" si="14" ref="AS11:AS26">AR11/AQ11*100</f>
        <v>22.65136768773691</v>
      </c>
      <c r="AT11" s="52">
        <v>801.7</v>
      </c>
      <c r="AU11" s="4">
        <v>317.5</v>
      </c>
      <c r="AV11" s="3">
        <f aca="true" t="shared" si="15" ref="AV11:AV26">AU11/AT11*100</f>
        <v>39.60334289634526</v>
      </c>
      <c r="AW11" s="50">
        <v>796.5</v>
      </c>
      <c r="AX11" s="4">
        <v>314.6</v>
      </c>
      <c r="AY11" s="3">
        <f aca="true" t="shared" si="16" ref="AY11:AY26">AX11/AW11*100</f>
        <v>39.4978028876334</v>
      </c>
      <c r="AZ11" s="31">
        <v>627.9</v>
      </c>
      <c r="BA11" s="6">
        <v>99.7</v>
      </c>
      <c r="BB11" s="14">
        <f aca="true" t="shared" si="17" ref="BB11:BB26">BA11/AZ11*100</f>
        <v>15.878324573976748</v>
      </c>
      <c r="BC11" s="50">
        <v>871.3</v>
      </c>
      <c r="BD11" s="6">
        <v>138.6</v>
      </c>
      <c r="BE11" s="3">
        <f aca="true" t="shared" si="18" ref="BE11:BE26">BD11/BC11*100</f>
        <v>15.907265006312407</v>
      </c>
      <c r="BF11" s="50">
        <v>1319.2</v>
      </c>
      <c r="BG11" s="4">
        <v>309.9</v>
      </c>
      <c r="BH11" s="3">
        <f aca="true" t="shared" si="19" ref="BH11:BH26">BG11/BF11*100</f>
        <v>23.491510006064278</v>
      </c>
      <c r="BI11" s="48">
        <f aca="true" t="shared" si="20" ref="BI11:BI26">C11-AQ11</f>
        <v>-71.70000000000027</v>
      </c>
      <c r="BJ11" s="51">
        <f aca="true" t="shared" si="21" ref="BJ11:BJ26">D11-AR11</f>
        <v>472.29999999999984</v>
      </c>
      <c r="BK11" s="3">
        <f aca="true" t="shared" si="22" ref="BK11:BK27">BJ11/BI11*100</f>
        <v>-658.7168758716848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4862.6</v>
      </c>
      <c r="D12" s="47">
        <f t="shared" si="1"/>
        <v>1668.1</v>
      </c>
      <c r="E12" s="3">
        <f t="shared" si="2"/>
        <v>34.304692962612584</v>
      </c>
      <c r="F12" s="29">
        <v>1140.1</v>
      </c>
      <c r="G12" s="3">
        <v>364.6</v>
      </c>
      <c r="H12" s="3">
        <f t="shared" si="3"/>
        <v>31.97965090781511</v>
      </c>
      <c r="I12" s="3">
        <f t="shared" si="4"/>
        <v>198.6</v>
      </c>
      <c r="J12" s="29">
        <v>301</v>
      </c>
      <c r="K12" s="3">
        <v>122.2</v>
      </c>
      <c r="L12" s="3">
        <f aca="true" t="shared" si="23" ref="L12:L26">K12/J12*100</f>
        <v>40.59800664451828</v>
      </c>
      <c r="M12" s="29">
        <v>10.7</v>
      </c>
      <c r="N12" s="3">
        <v>25.4</v>
      </c>
      <c r="O12" s="3">
        <f t="shared" si="5"/>
        <v>237.38317757009347</v>
      </c>
      <c r="P12" s="29">
        <v>63.7</v>
      </c>
      <c r="Q12" s="3">
        <v>12.5</v>
      </c>
      <c r="R12" s="3">
        <f t="shared" si="6"/>
        <v>19.623233908948194</v>
      </c>
      <c r="S12" s="30">
        <v>309.2</v>
      </c>
      <c r="T12" s="3">
        <v>38.5</v>
      </c>
      <c r="U12" s="3">
        <f t="shared" si="7"/>
        <v>12.451487710219924</v>
      </c>
      <c r="V12" s="29">
        <v>29</v>
      </c>
      <c r="W12" s="14">
        <v>12.4</v>
      </c>
      <c r="X12" s="3">
        <f t="shared" si="8"/>
        <v>42.758620689655174</v>
      </c>
      <c r="Y12" s="29"/>
      <c r="Z12" s="14"/>
      <c r="AA12" s="3" t="e">
        <f t="shared" si="9"/>
        <v>#DIV/0!</v>
      </c>
      <c r="AB12" s="29">
        <v>17.5</v>
      </c>
      <c r="AC12" s="3">
        <v>15</v>
      </c>
      <c r="AD12" s="3">
        <f t="shared" si="10"/>
        <v>85.71428571428571</v>
      </c>
      <c r="AE12" s="29"/>
      <c r="AF12" s="3"/>
      <c r="AG12" s="3" t="e">
        <f t="shared" si="11"/>
        <v>#DIV/0!</v>
      </c>
      <c r="AH12" s="29">
        <v>3722.5</v>
      </c>
      <c r="AI12" s="3">
        <v>1303.5</v>
      </c>
      <c r="AJ12" s="3">
        <f>AI12/AH12*100</f>
        <v>35.01678979180658</v>
      </c>
      <c r="AK12" s="29">
        <v>2446</v>
      </c>
      <c r="AL12" s="3">
        <v>1025</v>
      </c>
      <c r="AM12" s="3">
        <f t="shared" si="12"/>
        <v>41.90515126737531</v>
      </c>
      <c r="AN12" s="29">
        <v>0</v>
      </c>
      <c r="AO12" s="3"/>
      <c r="AP12" s="3" t="e">
        <f t="shared" si="13"/>
        <v>#DIV/0!</v>
      </c>
      <c r="AQ12" s="31">
        <v>5140.6</v>
      </c>
      <c r="AR12" s="4">
        <v>1689.3</v>
      </c>
      <c r="AS12" s="3">
        <f t="shared" si="14"/>
        <v>32.86192273275493</v>
      </c>
      <c r="AT12" s="52">
        <v>816.6</v>
      </c>
      <c r="AU12" s="4">
        <v>332.9</v>
      </c>
      <c r="AV12" s="3">
        <f t="shared" si="15"/>
        <v>40.76659319128091</v>
      </c>
      <c r="AW12" s="50">
        <v>809.1</v>
      </c>
      <c r="AX12" s="4">
        <v>327.4</v>
      </c>
      <c r="AY12" s="3">
        <f t="shared" si="16"/>
        <v>40.464713879619325</v>
      </c>
      <c r="AZ12" s="31">
        <v>755.7</v>
      </c>
      <c r="BA12" s="6">
        <v>89.9</v>
      </c>
      <c r="BB12" s="14">
        <f t="shared" si="17"/>
        <v>11.896255127696175</v>
      </c>
      <c r="BC12" s="50">
        <v>1234.5</v>
      </c>
      <c r="BD12" s="6">
        <v>447.9</v>
      </c>
      <c r="BE12" s="3">
        <f t="shared" si="18"/>
        <v>36.28189550425273</v>
      </c>
      <c r="BF12" s="50">
        <v>1754.6</v>
      </c>
      <c r="BG12" s="4">
        <v>782.5</v>
      </c>
      <c r="BH12" s="3">
        <f t="shared" si="19"/>
        <v>44.597059158782635</v>
      </c>
      <c r="BI12" s="48">
        <f t="shared" si="20"/>
        <v>-278</v>
      </c>
      <c r="BJ12" s="51">
        <f t="shared" si="21"/>
        <v>-21.200000000000045</v>
      </c>
      <c r="BK12" s="3">
        <f t="shared" si="22"/>
        <v>7.625899280575556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4271.2</v>
      </c>
      <c r="D13" s="47">
        <f t="shared" si="1"/>
        <v>1899.7</v>
      </c>
      <c r="E13" s="3">
        <f t="shared" si="2"/>
        <v>44.47696197789849</v>
      </c>
      <c r="F13" s="29">
        <v>826.7</v>
      </c>
      <c r="G13" s="3">
        <v>242.9</v>
      </c>
      <c r="H13" s="3">
        <f t="shared" si="3"/>
        <v>29.38187976291278</v>
      </c>
      <c r="I13" s="3">
        <f t="shared" si="4"/>
        <v>122.2</v>
      </c>
      <c r="J13" s="29">
        <v>185.9</v>
      </c>
      <c r="K13" s="3">
        <v>76.9</v>
      </c>
      <c r="L13" s="3">
        <f t="shared" si="23"/>
        <v>41.3663259817106</v>
      </c>
      <c r="M13" s="29">
        <v>117.6</v>
      </c>
      <c r="N13" s="3">
        <v>29.8</v>
      </c>
      <c r="O13" s="3">
        <f t="shared" si="5"/>
        <v>25.34013605442177</v>
      </c>
      <c r="P13" s="29">
        <v>20.2</v>
      </c>
      <c r="Q13" s="3">
        <v>0.4</v>
      </c>
      <c r="R13" s="3">
        <f t="shared" si="6"/>
        <v>1.9801980198019802</v>
      </c>
      <c r="S13" s="29">
        <v>178.5</v>
      </c>
      <c r="T13" s="3">
        <v>15.1</v>
      </c>
      <c r="U13" s="3">
        <f t="shared" si="7"/>
        <v>8.4593837535014</v>
      </c>
      <c r="V13" s="29">
        <v>14</v>
      </c>
      <c r="W13" s="14">
        <v>6.1</v>
      </c>
      <c r="X13" s="3">
        <f t="shared" si="8"/>
        <v>43.57142857142857</v>
      </c>
      <c r="Y13" s="29"/>
      <c r="Z13" s="14"/>
      <c r="AA13" s="3" t="e">
        <f t="shared" si="9"/>
        <v>#DIV/0!</v>
      </c>
      <c r="AB13" s="29">
        <v>52.5</v>
      </c>
      <c r="AC13" s="3">
        <v>30</v>
      </c>
      <c r="AD13" s="3">
        <f t="shared" si="10"/>
        <v>57.14285714285714</v>
      </c>
      <c r="AE13" s="29"/>
      <c r="AF13" s="3"/>
      <c r="AG13" s="3" t="e">
        <f t="shared" si="11"/>
        <v>#DIV/0!</v>
      </c>
      <c r="AH13" s="29">
        <v>3444.5</v>
      </c>
      <c r="AI13" s="3">
        <v>1656.8</v>
      </c>
      <c r="AJ13" s="3">
        <f>AI13/AH13*100</f>
        <v>48.09986935694586</v>
      </c>
      <c r="AK13" s="29">
        <v>1792</v>
      </c>
      <c r="AL13" s="3">
        <v>738.5</v>
      </c>
      <c r="AM13" s="3">
        <f t="shared" si="12"/>
        <v>41.2109375</v>
      </c>
      <c r="AN13" s="29">
        <v>438.4</v>
      </c>
      <c r="AO13" s="3">
        <v>182.6</v>
      </c>
      <c r="AP13" s="3">
        <f t="shared" si="13"/>
        <v>41.6514598540146</v>
      </c>
      <c r="AQ13" s="31">
        <v>5353.7</v>
      </c>
      <c r="AR13" s="4">
        <v>2821.3</v>
      </c>
      <c r="AS13" s="3">
        <f t="shared" si="14"/>
        <v>52.69813400078451</v>
      </c>
      <c r="AT13" s="52">
        <v>813.2</v>
      </c>
      <c r="AU13" s="4">
        <v>346.5</v>
      </c>
      <c r="AV13" s="3">
        <f t="shared" si="15"/>
        <v>42.609444171175596</v>
      </c>
      <c r="AW13" s="50">
        <v>810.7</v>
      </c>
      <c r="AX13" s="4">
        <v>345.1</v>
      </c>
      <c r="AY13" s="3">
        <f t="shared" si="16"/>
        <v>42.56815098063402</v>
      </c>
      <c r="AZ13" s="31">
        <v>525.1</v>
      </c>
      <c r="BA13" s="6">
        <v>92.1</v>
      </c>
      <c r="BB13" s="14">
        <f t="shared" si="17"/>
        <v>17.539516282612833</v>
      </c>
      <c r="BC13" s="50">
        <v>1593.7</v>
      </c>
      <c r="BD13" s="6">
        <v>1280.6</v>
      </c>
      <c r="BE13" s="3">
        <f t="shared" si="18"/>
        <v>80.35389345548096</v>
      </c>
      <c r="BF13" s="50">
        <v>2036.9</v>
      </c>
      <c r="BG13" s="4">
        <v>984.1</v>
      </c>
      <c r="BH13" s="3">
        <f t="shared" si="19"/>
        <v>48.31361382493004</v>
      </c>
      <c r="BI13" s="48">
        <f t="shared" si="20"/>
        <v>-1082.5</v>
      </c>
      <c r="BJ13" s="51">
        <f t="shared" si="21"/>
        <v>-921.6000000000001</v>
      </c>
      <c r="BK13" s="3">
        <f t="shared" si="22"/>
        <v>85.13625866050809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4452.8</v>
      </c>
      <c r="D14" s="47">
        <f t="shared" si="1"/>
        <v>1520.9</v>
      </c>
      <c r="E14" s="3">
        <f t="shared" si="2"/>
        <v>34.15603665109594</v>
      </c>
      <c r="F14" s="29">
        <v>2298.4</v>
      </c>
      <c r="G14" s="3">
        <v>1016.3</v>
      </c>
      <c r="H14" s="3">
        <f t="shared" si="3"/>
        <v>44.2177166724678</v>
      </c>
      <c r="I14" s="3">
        <f t="shared" si="4"/>
        <v>862.2</v>
      </c>
      <c r="J14" s="29">
        <v>1640</v>
      </c>
      <c r="K14" s="3">
        <v>753.5</v>
      </c>
      <c r="L14" s="3">
        <f t="shared" si="23"/>
        <v>45.94512195121951</v>
      </c>
      <c r="M14" s="29">
        <v>5.1</v>
      </c>
      <c r="N14" s="3"/>
      <c r="O14" s="3">
        <f t="shared" si="5"/>
        <v>0</v>
      </c>
      <c r="P14" s="29">
        <v>31.3</v>
      </c>
      <c r="Q14" s="3">
        <v>1.2</v>
      </c>
      <c r="R14" s="3">
        <f t="shared" si="6"/>
        <v>3.8338658146964857</v>
      </c>
      <c r="S14" s="29">
        <v>418.8</v>
      </c>
      <c r="T14" s="3">
        <v>107.5</v>
      </c>
      <c r="U14" s="3">
        <f t="shared" si="7"/>
        <v>25.668576886341928</v>
      </c>
      <c r="V14" s="29">
        <v>99</v>
      </c>
      <c r="W14" s="14">
        <v>119.7</v>
      </c>
      <c r="X14" s="3">
        <f t="shared" si="8"/>
        <v>120.90909090909092</v>
      </c>
      <c r="Y14" s="29"/>
      <c r="Z14" s="14"/>
      <c r="AA14" s="3" t="e">
        <f t="shared" si="9"/>
        <v>#DIV/0!</v>
      </c>
      <c r="AB14" s="29">
        <v>8.2</v>
      </c>
      <c r="AC14" s="3">
        <v>0.4</v>
      </c>
      <c r="AD14" s="3">
        <f t="shared" si="10"/>
        <v>4.878048780487806</v>
      </c>
      <c r="AE14" s="29"/>
      <c r="AF14" s="3"/>
      <c r="AG14" s="3" t="e">
        <f t="shared" si="11"/>
        <v>#DIV/0!</v>
      </c>
      <c r="AH14" s="29">
        <v>2154.4</v>
      </c>
      <c r="AI14" s="3">
        <v>504.6</v>
      </c>
      <c r="AJ14" s="3">
        <f aca="true" t="shared" si="24" ref="AJ14:AJ26">AI14/AH14*100</f>
        <v>23.421834385443745</v>
      </c>
      <c r="AK14" s="29">
        <v>755.5</v>
      </c>
      <c r="AL14" s="3">
        <v>290.8</v>
      </c>
      <c r="AM14" s="3">
        <f t="shared" si="12"/>
        <v>38.491065519523495</v>
      </c>
      <c r="AN14" s="29">
        <v>0</v>
      </c>
      <c r="AO14" s="3"/>
      <c r="AP14" s="3" t="e">
        <f t="shared" si="13"/>
        <v>#DIV/0!</v>
      </c>
      <c r="AQ14" s="31">
        <v>4957.2</v>
      </c>
      <c r="AR14" s="4">
        <v>1563.8</v>
      </c>
      <c r="AS14" s="3">
        <f t="shared" si="14"/>
        <v>31.546034051480675</v>
      </c>
      <c r="AT14" s="52">
        <v>831.6</v>
      </c>
      <c r="AU14" s="4">
        <v>319.2</v>
      </c>
      <c r="AV14" s="3">
        <f t="shared" si="15"/>
        <v>38.38383838383838</v>
      </c>
      <c r="AW14" s="50">
        <v>828</v>
      </c>
      <c r="AX14" s="4">
        <v>317.6</v>
      </c>
      <c r="AY14" s="3">
        <f t="shared" si="16"/>
        <v>38.35748792270532</v>
      </c>
      <c r="AZ14" s="31">
        <v>688.7</v>
      </c>
      <c r="BA14" s="6">
        <v>72.7</v>
      </c>
      <c r="BB14" s="14">
        <f t="shared" si="17"/>
        <v>10.556120226513722</v>
      </c>
      <c r="BC14" s="50">
        <v>768.3</v>
      </c>
      <c r="BD14" s="6">
        <v>256.5</v>
      </c>
      <c r="BE14" s="3">
        <f t="shared" si="18"/>
        <v>33.38539632955877</v>
      </c>
      <c r="BF14" s="50">
        <v>2301.8</v>
      </c>
      <c r="BG14" s="4">
        <v>649</v>
      </c>
      <c r="BH14" s="3">
        <f t="shared" si="19"/>
        <v>28.195325397514985</v>
      </c>
      <c r="BI14" s="48">
        <f t="shared" si="20"/>
        <v>-504.39999999999964</v>
      </c>
      <c r="BJ14" s="51">
        <f t="shared" si="21"/>
        <v>-42.899999999999864</v>
      </c>
      <c r="BK14" s="3">
        <f t="shared" si="22"/>
        <v>8.505154639175236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4008.7</v>
      </c>
      <c r="D15" s="47">
        <f t="shared" si="1"/>
        <v>1362.7</v>
      </c>
      <c r="E15" s="3">
        <f t="shared" si="2"/>
        <v>33.99356399830369</v>
      </c>
      <c r="F15" s="29">
        <v>915.3</v>
      </c>
      <c r="G15" s="3">
        <v>246.9</v>
      </c>
      <c r="H15" s="3">
        <f t="shared" si="3"/>
        <v>26.974762372992462</v>
      </c>
      <c r="I15" s="3">
        <f t="shared" si="4"/>
        <v>207.6</v>
      </c>
      <c r="J15" s="29">
        <v>420</v>
      </c>
      <c r="K15" s="3">
        <v>110.8</v>
      </c>
      <c r="L15" s="3">
        <f t="shared" si="23"/>
        <v>26.380952380952383</v>
      </c>
      <c r="M15" s="29">
        <v>12.4</v>
      </c>
      <c r="N15" s="3"/>
      <c r="O15" s="3">
        <f t="shared" si="5"/>
        <v>0</v>
      </c>
      <c r="P15" s="29">
        <v>35</v>
      </c>
      <c r="Q15" s="3">
        <v>0.7</v>
      </c>
      <c r="R15" s="3">
        <f t="shared" si="6"/>
        <v>2</v>
      </c>
      <c r="S15" s="29">
        <v>228</v>
      </c>
      <c r="T15" s="3">
        <v>96.1</v>
      </c>
      <c r="U15" s="3">
        <f t="shared" si="7"/>
        <v>42.14912280701754</v>
      </c>
      <c r="V15" s="29">
        <v>3</v>
      </c>
      <c r="W15" s="14">
        <v>8.2</v>
      </c>
      <c r="X15" s="3">
        <f t="shared" si="8"/>
        <v>273.3333333333333</v>
      </c>
      <c r="Y15" s="29"/>
      <c r="Z15" s="14"/>
      <c r="AA15" s="3" t="e">
        <f t="shared" si="9"/>
        <v>#DIV/0!</v>
      </c>
      <c r="AB15" s="29">
        <v>1.3</v>
      </c>
      <c r="AC15" s="3">
        <v>0.4</v>
      </c>
      <c r="AD15" s="3">
        <f t="shared" si="10"/>
        <v>30.76923076923077</v>
      </c>
      <c r="AE15" s="29"/>
      <c r="AF15" s="3"/>
      <c r="AG15" s="3" t="e">
        <f t="shared" si="11"/>
        <v>#DIV/0!</v>
      </c>
      <c r="AH15" s="29">
        <v>3093.4</v>
      </c>
      <c r="AI15" s="3">
        <v>1115.8</v>
      </c>
      <c r="AJ15" s="3">
        <f t="shared" si="24"/>
        <v>36.07034331156656</v>
      </c>
      <c r="AK15" s="29">
        <v>2041.5</v>
      </c>
      <c r="AL15" s="3">
        <v>843.6</v>
      </c>
      <c r="AM15" s="3">
        <f t="shared" si="12"/>
        <v>41.322556943423955</v>
      </c>
      <c r="AN15" s="29">
        <v>337.9</v>
      </c>
      <c r="AO15" s="3">
        <v>140.7</v>
      </c>
      <c r="AP15" s="3">
        <f t="shared" si="13"/>
        <v>41.63953832494821</v>
      </c>
      <c r="AQ15" s="31">
        <v>4393.9</v>
      </c>
      <c r="AR15" s="4">
        <v>1196.9</v>
      </c>
      <c r="AS15" s="3">
        <f t="shared" si="14"/>
        <v>27.24003732447257</v>
      </c>
      <c r="AT15" s="52">
        <v>869.7</v>
      </c>
      <c r="AU15" s="4">
        <v>310.8</v>
      </c>
      <c r="AV15" s="3">
        <f t="shared" si="15"/>
        <v>35.73646084856847</v>
      </c>
      <c r="AW15" s="50">
        <v>867.3</v>
      </c>
      <c r="AX15" s="4">
        <v>310.8</v>
      </c>
      <c r="AY15" s="3">
        <f t="shared" si="16"/>
        <v>35.83535108958838</v>
      </c>
      <c r="AZ15" s="31">
        <v>612.1</v>
      </c>
      <c r="BA15" s="6">
        <v>90.1</v>
      </c>
      <c r="BB15" s="14">
        <f t="shared" si="17"/>
        <v>14.719817023362195</v>
      </c>
      <c r="BC15" s="50">
        <v>563.6</v>
      </c>
      <c r="BD15" s="6">
        <v>248.3</v>
      </c>
      <c r="BE15" s="3">
        <f t="shared" si="18"/>
        <v>44.056068133427964</v>
      </c>
      <c r="BF15" s="50">
        <v>2062.7</v>
      </c>
      <c r="BG15" s="4">
        <v>537</v>
      </c>
      <c r="BH15" s="3">
        <f t="shared" si="19"/>
        <v>26.033839142870995</v>
      </c>
      <c r="BI15" s="48">
        <f t="shared" si="20"/>
        <v>-385.1999999999998</v>
      </c>
      <c r="BJ15" s="51">
        <f t="shared" si="21"/>
        <v>165.79999999999995</v>
      </c>
      <c r="BK15" s="3">
        <f t="shared" si="22"/>
        <v>-43.042575285565945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3495</v>
      </c>
      <c r="D16" s="47">
        <f t="shared" si="1"/>
        <v>1409</v>
      </c>
      <c r="E16" s="3">
        <f t="shared" si="2"/>
        <v>40.31473533619456</v>
      </c>
      <c r="F16" s="29">
        <v>201.4</v>
      </c>
      <c r="G16" s="3">
        <v>83.1</v>
      </c>
      <c r="H16" s="3">
        <f t="shared" si="3"/>
        <v>41.261171797418065</v>
      </c>
      <c r="I16" s="3">
        <f t="shared" si="4"/>
        <v>59.39999999999999</v>
      </c>
      <c r="J16" s="29">
        <v>34.3</v>
      </c>
      <c r="K16" s="3">
        <v>8.9</v>
      </c>
      <c r="L16" s="3">
        <f t="shared" si="23"/>
        <v>25.947521865889218</v>
      </c>
      <c r="M16" s="29">
        <v>0.1</v>
      </c>
      <c r="N16" s="3">
        <v>36.8</v>
      </c>
      <c r="O16" s="3">
        <f t="shared" si="5"/>
        <v>36799.99999999999</v>
      </c>
      <c r="P16" s="29">
        <v>19.3</v>
      </c>
      <c r="Q16" s="3">
        <v>4</v>
      </c>
      <c r="R16" s="3">
        <f t="shared" si="6"/>
        <v>20.72538860103627</v>
      </c>
      <c r="S16" s="29">
        <v>80.4</v>
      </c>
      <c r="T16" s="3">
        <v>9.7</v>
      </c>
      <c r="U16" s="3">
        <f t="shared" si="7"/>
        <v>12.06467661691542</v>
      </c>
      <c r="V16" s="29">
        <v>10</v>
      </c>
      <c r="W16" s="14">
        <v>4.9</v>
      </c>
      <c r="X16" s="3">
        <f t="shared" si="8"/>
        <v>49.00000000000001</v>
      </c>
      <c r="Y16" s="29"/>
      <c r="Z16" s="14"/>
      <c r="AA16" s="3" t="e">
        <f t="shared" si="9"/>
        <v>#DIV/0!</v>
      </c>
      <c r="AB16" s="29">
        <v>2.3</v>
      </c>
      <c r="AC16" s="3">
        <v>4.7</v>
      </c>
      <c r="AD16" s="3">
        <f t="shared" si="10"/>
        <v>204.34782608695653</v>
      </c>
      <c r="AE16" s="29"/>
      <c r="AF16" s="3"/>
      <c r="AG16" s="3" t="e">
        <f t="shared" si="11"/>
        <v>#DIV/0!</v>
      </c>
      <c r="AH16" s="29">
        <v>3293.6</v>
      </c>
      <c r="AI16" s="3">
        <v>1325.9</v>
      </c>
      <c r="AJ16" s="3">
        <f t="shared" si="24"/>
        <v>40.256861792567406</v>
      </c>
      <c r="AK16" s="29">
        <v>1300.1</v>
      </c>
      <c r="AL16" s="3">
        <v>525.9</v>
      </c>
      <c r="AM16" s="3">
        <f t="shared" si="12"/>
        <v>40.450734558880086</v>
      </c>
      <c r="AN16" s="29">
        <v>585.2</v>
      </c>
      <c r="AO16" s="3">
        <v>243.7</v>
      </c>
      <c r="AP16" s="3">
        <f t="shared" si="13"/>
        <v>41.64388243335611</v>
      </c>
      <c r="AQ16" s="31">
        <v>3929.9</v>
      </c>
      <c r="AR16" s="4">
        <v>1405.5</v>
      </c>
      <c r="AS16" s="3">
        <f t="shared" si="14"/>
        <v>35.76426881091122</v>
      </c>
      <c r="AT16" s="52">
        <v>827.4</v>
      </c>
      <c r="AU16" s="4">
        <v>267.5</v>
      </c>
      <c r="AV16" s="3">
        <f t="shared" si="15"/>
        <v>32.33019095963259</v>
      </c>
      <c r="AW16" s="50">
        <v>826.4</v>
      </c>
      <c r="AX16" s="4">
        <v>267.5</v>
      </c>
      <c r="AY16" s="3">
        <f t="shared" si="16"/>
        <v>32.369312681510166</v>
      </c>
      <c r="AZ16" s="31">
        <v>320.6</v>
      </c>
      <c r="BA16" s="6">
        <v>10.5</v>
      </c>
      <c r="BB16" s="14">
        <f t="shared" si="17"/>
        <v>3.2751091703056767</v>
      </c>
      <c r="BC16" s="50">
        <v>186.9</v>
      </c>
      <c r="BD16" s="6">
        <v>39.9</v>
      </c>
      <c r="BE16" s="3">
        <f t="shared" si="18"/>
        <v>21.34831460674157</v>
      </c>
      <c r="BF16" s="50">
        <v>800.7</v>
      </c>
      <c r="BG16" s="4">
        <v>204.9</v>
      </c>
      <c r="BH16" s="3">
        <f t="shared" si="19"/>
        <v>25.59010865492694</v>
      </c>
      <c r="BI16" s="48">
        <f t="shared" si="20"/>
        <v>-434.9000000000001</v>
      </c>
      <c r="BJ16" s="51">
        <f t="shared" si="21"/>
        <v>3.5</v>
      </c>
      <c r="BK16" s="3">
        <f t="shared" si="22"/>
        <v>-0.8047827086686592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3335.8999999999996</v>
      </c>
      <c r="D17" s="47">
        <f t="shared" si="1"/>
        <v>1313.1</v>
      </c>
      <c r="E17" s="3">
        <f t="shared" si="2"/>
        <v>39.362690728139334</v>
      </c>
      <c r="F17" s="29">
        <v>1100.7</v>
      </c>
      <c r="G17" s="3">
        <v>536.7</v>
      </c>
      <c r="H17" s="3">
        <f t="shared" si="3"/>
        <v>48.75988007631508</v>
      </c>
      <c r="I17" s="3">
        <f t="shared" si="4"/>
        <v>355.3</v>
      </c>
      <c r="J17" s="29">
        <v>504</v>
      </c>
      <c r="K17" s="3">
        <v>237.3</v>
      </c>
      <c r="L17" s="3">
        <f t="shared" si="23"/>
        <v>47.083333333333336</v>
      </c>
      <c r="M17" s="29">
        <v>0.5</v>
      </c>
      <c r="N17" s="3">
        <v>1.1</v>
      </c>
      <c r="O17" s="3">
        <f t="shared" si="5"/>
        <v>220.00000000000003</v>
      </c>
      <c r="P17" s="29">
        <v>72.9</v>
      </c>
      <c r="Q17" s="3">
        <v>0.8</v>
      </c>
      <c r="R17" s="3">
        <f t="shared" si="6"/>
        <v>1.0973936899862824</v>
      </c>
      <c r="S17" s="29">
        <v>343.4</v>
      </c>
      <c r="T17" s="3">
        <v>116.1</v>
      </c>
      <c r="U17" s="3">
        <f t="shared" si="7"/>
        <v>33.80896913220734</v>
      </c>
      <c r="V17" s="29">
        <v>2</v>
      </c>
      <c r="W17" s="14">
        <v>0.7</v>
      </c>
      <c r="X17" s="3">
        <f t="shared" si="8"/>
        <v>35</v>
      </c>
      <c r="Y17" s="29"/>
      <c r="Z17" s="14"/>
      <c r="AA17" s="3" t="e">
        <f t="shared" si="9"/>
        <v>#DIV/0!</v>
      </c>
      <c r="AB17" s="29">
        <v>0.9</v>
      </c>
      <c r="AC17" s="3"/>
      <c r="AD17" s="3">
        <f t="shared" si="10"/>
        <v>0</v>
      </c>
      <c r="AE17" s="29"/>
      <c r="AF17" s="3"/>
      <c r="AG17" s="3" t="e">
        <f t="shared" si="11"/>
        <v>#DIV/0!</v>
      </c>
      <c r="AH17" s="29">
        <v>2235.2</v>
      </c>
      <c r="AI17" s="3">
        <v>776.4</v>
      </c>
      <c r="AJ17" s="3">
        <f t="shared" si="24"/>
        <v>34.73514674302076</v>
      </c>
      <c r="AK17" s="29">
        <v>1567.1</v>
      </c>
      <c r="AL17" s="3">
        <v>650.5</v>
      </c>
      <c r="AM17" s="3">
        <f t="shared" si="12"/>
        <v>41.50979516304002</v>
      </c>
      <c r="AN17" s="29">
        <v>0</v>
      </c>
      <c r="AO17" s="3"/>
      <c r="AP17" s="3" t="e">
        <f t="shared" si="13"/>
        <v>#DIV/0!</v>
      </c>
      <c r="AQ17" s="31">
        <v>3493.4</v>
      </c>
      <c r="AR17" s="4">
        <v>989.7</v>
      </c>
      <c r="AS17" s="3">
        <f t="shared" si="14"/>
        <v>28.330566210568502</v>
      </c>
      <c r="AT17" s="52">
        <v>800.6</v>
      </c>
      <c r="AU17" s="4">
        <v>315.9</v>
      </c>
      <c r="AV17" s="3">
        <f t="shared" si="15"/>
        <v>39.457906570072446</v>
      </c>
      <c r="AW17" s="50">
        <v>798.1</v>
      </c>
      <c r="AX17" s="4">
        <v>315.9</v>
      </c>
      <c r="AY17" s="3">
        <f t="shared" si="16"/>
        <v>39.58150607693271</v>
      </c>
      <c r="AZ17" s="31">
        <v>617.8</v>
      </c>
      <c r="BA17" s="6">
        <v>107.6</v>
      </c>
      <c r="BB17" s="14">
        <f t="shared" si="17"/>
        <v>17.416639689219814</v>
      </c>
      <c r="BC17" s="50">
        <v>656.3</v>
      </c>
      <c r="BD17" s="6">
        <v>225.3</v>
      </c>
      <c r="BE17" s="3">
        <f t="shared" si="18"/>
        <v>34.328813042815796</v>
      </c>
      <c r="BF17" s="50">
        <v>1198</v>
      </c>
      <c r="BG17" s="4">
        <v>328.3</v>
      </c>
      <c r="BH17" s="3">
        <f t="shared" si="19"/>
        <v>27.40400667779633</v>
      </c>
      <c r="BI17" s="48">
        <f t="shared" si="20"/>
        <v>-157.50000000000045</v>
      </c>
      <c r="BJ17" s="51">
        <f t="shared" si="21"/>
        <v>323.39999999999986</v>
      </c>
      <c r="BK17" s="3">
        <f t="shared" si="22"/>
        <v>-205.33333333333266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8001.5</v>
      </c>
      <c r="D18" s="47">
        <f t="shared" si="1"/>
        <v>2591.1</v>
      </c>
      <c r="E18" s="3">
        <f t="shared" si="2"/>
        <v>32.38267824782854</v>
      </c>
      <c r="F18" s="29">
        <v>1503.8</v>
      </c>
      <c r="G18" s="3">
        <v>684.8</v>
      </c>
      <c r="H18" s="3">
        <f t="shared" si="3"/>
        <v>45.53797047479718</v>
      </c>
      <c r="I18" s="3">
        <f t="shared" si="4"/>
        <v>619.1</v>
      </c>
      <c r="J18" s="29">
        <v>1000.3</v>
      </c>
      <c r="K18" s="3">
        <v>344.7</v>
      </c>
      <c r="L18" s="3">
        <f t="shared" si="23"/>
        <v>34.45966210136959</v>
      </c>
      <c r="M18" s="29">
        <v>56.9</v>
      </c>
      <c r="N18" s="3"/>
      <c r="O18" s="3">
        <f t="shared" si="5"/>
        <v>0</v>
      </c>
      <c r="P18" s="29">
        <v>49.8</v>
      </c>
      <c r="Q18" s="3">
        <v>1.3</v>
      </c>
      <c r="R18" s="3">
        <f t="shared" si="6"/>
        <v>2.610441767068273</v>
      </c>
      <c r="S18" s="29">
        <v>344.2</v>
      </c>
      <c r="T18" s="3">
        <v>273.1</v>
      </c>
      <c r="U18" s="3">
        <f t="shared" si="7"/>
        <v>79.34340499709472</v>
      </c>
      <c r="V18" s="29">
        <v>11.3</v>
      </c>
      <c r="W18" s="14">
        <v>23.1</v>
      </c>
      <c r="X18" s="3">
        <f t="shared" si="8"/>
        <v>204.42477876106193</v>
      </c>
      <c r="Y18" s="29"/>
      <c r="Z18" s="14"/>
      <c r="AA18" s="3" t="e">
        <f t="shared" si="9"/>
        <v>#DIV/0!</v>
      </c>
      <c r="AB18" s="29">
        <v>11.3</v>
      </c>
      <c r="AC18" s="3">
        <v>8.2</v>
      </c>
      <c r="AD18" s="3">
        <f t="shared" si="10"/>
        <v>72.56637168141592</v>
      </c>
      <c r="AE18" s="29"/>
      <c r="AF18" s="3"/>
      <c r="AG18" s="3" t="e">
        <f t="shared" si="11"/>
        <v>#DIV/0!</v>
      </c>
      <c r="AH18" s="29">
        <v>6497.7</v>
      </c>
      <c r="AI18" s="3">
        <v>1906.3</v>
      </c>
      <c r="AJ18" s="3">
        <f t="shared" si="24"/>
        <v>29.33807347215168</v>
      </c>
      <c r="AK18" s="29">
        <v>3491.3</v>
      </c>
      <c r="AL18" s="3">
        <v>1487.4</v>
      </c>
      <c r="AM18" s="3">
        <f t="shared" si="12"/>
        <v>42.60304184687652</v>
      </c>
      <c r="AN18" s="29">
        <v>360.2</v>
      </c>
      <c r="AO18" s="3">
        <v>150.3</v>
      </c>
      <c r="AP18" s="3">
        <f t="shared" si="13"/>
        <v>41.726818434203224</v>
      </c>
      <c r="AQ18" s="31">
        <v>8149.4</v>
      </c>
      <c r="AR18" s="4">
        <v>1755.2</v>
      </c>
      <c r="AS18" s="3">
        <f t="shared" si="14"/>
        <v>21.53778192259553</v>
      </c>
      <c r="AT18" s="52">
        <v>1126.2</v>
      </c>
      <c r="AU18" s="4">
        <v>328.4</v>
      </c>
      <c r="AV18" s="3">
        <f t="shared" si="15"/>
        <v>29.160007103534003</v>
      </c>
      <c r="AW18" s="50">
        <v>1087.6</v>
      </c>
      <c r="AX18" s="4">
        <v>292.3</v>
      </c>
      <c r="AY18" s="3">
        <f t="shared" si="16"/>
        <v>26.87568959176168</v>
      </c>
      <c r="AZ18" s="31">
        <v>1156</v>
      </c>
      <c r="BA18" s="6">
        <v>116.8</v>
      </c>
      <c r="BB18" s="14">
        <f t="shared" si="17"/>
        <v>10.103806228373703</v>
      </c>
      <c r="BC18" s="50">
        <v>706.5</v>
      </c>
      <c r="BD18" s="6">
        <v>239.7</v>
      </c>
      <c r="BE18" s="3">
        <f t="shared" si="18"/>
        <v>33.92781316348195</v>
      </c>
      <c r="BF18" s="50">
        <v>2792.2</v>
      </c>
      <c r="BG18" s="4">
        <v>1036.8</v>
      </c>
      <c r="BH18" s="3">
        <f t="shared" si="19"/>
        <v>37.132010600959816</v>
      </c>
      <c r="BI18" s="48">
        <f t="shared" si="20"/>
        <v>-147.89999999999964</v>
      </c>
      <c r="BJ18" s="51">
        <f t="shared" si="21"/>
        <v>835.8999999999999</v>
      </c>
      <c r="BK18" s="3">
        <f t="shared" si="22"/>
        <v>-565.1791751183245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2643.7999999999997</v>
      </c>
      <c r="D19" s="47">
        <f t="shared" si="1"/>
        <v>1020.5999999999999</v>
      </c>
      <c r="E19" s="3">
        <f t="shared" si="2"/>
        <v>38.603525228837285</v>
      </c>
      <c r="F19" s="29">
        <v>245.2</v>
      </c>
      <c r="G19" s="3">
        <v>148.7</v>
      </c>
      <c r="H19" s="3">
        <f t="shared" si="3"/>
        <v>60.644371941272425</v>
      </c>
      <c r="I19" s="3">
        <f t="shared" si="4"/>
        <v>28.3</v>
      </c>
      <c r="J19" s="29">
        <v>64.2</v>
      </c>
      <c r="K19" s="3">
        <v>25.8</v>
      </c>
      <c r="L19" s="3">
        <f t="shared" si="23"/>
        <v>40.18691588785047</v>
      </c>
      <c r="M19" s="29">
        <v>0</v>
      </c>
      <c r="N19" s="3"/>
      <c r="O19" s="3" t="e">
        <f t="shared" si="5"/>
        <v>#DIV/0!</v>
      </c>
      <c r="P19" s="29">
        <v>32.3</v>
      </c>
      <c r="Q19" s="3">
        <v>0.4</v>
      </c>
      <c r="R19" s="3">
        <f t="shared" si="6"/>
        <v>1.2383900928792573</v>
      </c>
      <c r="S19" s="29">
        <v>73</v>
      </c>
      <c r="T19" s="3">
        <v>2.1</v>
      </c>
      <c r="U19" s="3">
        <f t="shared" si="7"/>
        <v>2.8767123287671232</v>
      </c>
      <c r="V19" s="29">
        <v>7</v>
      </c>
      <c r="W19" s="14">
        <v>7.9</v>
      </c>
      <c r="X19" s="3">
        <f t="shared" si="8"/>
        <v>112.85714285714286</v>
      </c>
      <c r="Y19" s="29"/>
      <c r="Z19" s="14"/>
      <c r="AA19" s="3" t="e">
        <f t="shared" si="9"/>
        <v>#DIV/0!</v>
      </c>
      <c r="AB19" s="29">
        <v>1.8</v>
      </c>
      <c r="AC19" s="3"/>
      <c r="AD19" s="3">
        <f t="shared" si="10"/>
        <v>0</v>
      </c>
      <c r="AE19" s="29"/>
      <c r="AF19" s="3"/>
      <c r="AG19" s="3" t="e">
        <f t="shared" si="11"/>
        <v>#DIV/0!</v>
      </c>
      <c r="AH19" s="29">
        <v>2398.6</v>
      </c>
      <c r="AI19" s="3">
        <v>871.9</v>
      </c>
      <c r="AJ19" s="3">
        <f t="shared" si="24"/>
        <v>36.35037104977904</v>
      </c>
      <c r="AK19" s="29">
        <v>1821.1</v>
      </c>
      <c r="AL19" s="3">
        <v>751.4</v>
      </c>
      <c r="AM19" s="3">
        <f t="shared" si="12"/>
        <v>41.260776453791664</v>
      </c>
      <c r="AN19" s="29">
        <v>22.7</v>
      </c>
      <c r="AO19" s="3">
        <v>9.5</v>
      </c>
      <c r="AP19" s="3">
        <f t="shared" si="13"/>
        <v>41.85022026431719</v>
      </c>
      <c r="AQ19" s="31">
        <v>2669.7</v>
      </c>
      <c r="AR19" s="4">
        <v>911.5</v>
      </c>
      <c r="AS19" s="3">
        <f t="shared" si="14"/>
        <v>34.14241300520658</v>
      </c>
      <c r="AT19" s="52">
        <v>827.3</v>
      </c>
      <c r="AU19" s="4">
        <v>313.1</v>
      </c>
      <c r="AV19" s="3">
        <f t="shared" si="15"/>
        <v>37.846005076755716</v>
      </c>
      <c r="AW19" s="50">
        <v>826.3</v>
      </c>
      <c r="AX19" s="4">
        <v>313.1</v>
      </c>
      <c r="AY19" s="3">
        <f t="shared" si="16"/>
        <v>37.89180684981242</v>
      </c>
      <c r="AZ19" s="31">
        <v>464.5</v>
      </c>
      <c r="BA19" s="6">
        <v>89.6</v>
      </c>
      <c r="BB19" s="14">
        <f t="shared" si="17"/>
        <v>19.28955866523143</v>
      </c>
      <c r="BC19" s="50">
        <v>162</v>
      </c>
      <c r="BD19" s="6">
        <v>111.9</v>
      </c>
      <c r="BE19" s="3">
        <f t="shared" si="18"/>
        <v>69.07407407407408</v>
      </c>
      <c r="BF19" s="50">
        <v>927.6</v>
      </c>
      <c r="BG19" s="4">
        <v>378.7</v>
      </c>
      <c r="BH19" s="3">
        <f t="shared" si="19"/>
        <v>40.82578697714532</v>
      </c>
      <c r="BI19" s="48">
        <f t="shared" si="20"/>
        <v>-25.90000000000009</v>
      </c>
      <c r="BJ19" s="51">
        <f t="shared" si="21"/>
        <v>109.09999999999991</v>
      </c>
      <c r="BK19" s="3">
        <f t="shared" si="22"/>
        <v>-421.23552123551946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2902</v>
      </c>
      <c r="D20" s="47">
        <f t="shared" si="1"/>
        <v>1048.1</v>
      </c>
      <c r="E20" s="3">
        <f t="shared" si="2"/>
        <v>36.11647139903514</v>
      </c>
      <c r="F20" s="29">
        <v>425.7</v>
      </c>
      <c r="G20" s="3">
        <v>122.7</v>
      </c>
      <c r="H20" s="3">
        <f>G20/F20*100</f>
        <v>28.823114869626497</v>
      </c>
      <c r="I20" s="3">
        <f t="shared" si="4"/>
        <v>21.2</v>
      </c>
      <c r="J20" s="29">
        <v>66</v>
      </c>
      <c r="K20" s="3">
        <v>9.4</v>
      </c>
      <c r="L20" s="3">
        <f t="shared" si="23"/>
        <v>14.242424242424242</v>
      </c>
      <c r="M20" s="29">
        <v>5.6</v>
      </c>
      <c r="N20" s="3">
        <v>7.8</v>
      </c>
      <c r="O20" s="3">
        <f t="shared" si="5"/>
        <v>139.2857142857143</v>
      </c>
      <c r="P20" s="29">
        <v>22.9</v>
      </c>
      <c r="Q20" s="3">
        <v>1.2</v>
      </c>
      <c r="R20" s="3">
        <f t="shared" si="6"/>
        <v>5.240174672489084</v>
      </c>
      <c r="S20" s="29">
        <v>47</v>
      </c>
      <c r="T20" s="3">
        <v>2.8</v>
      </c>
      <c r="U20" s="3">
        <f t="shared" si="7"/>
        <v>5.957446808510638</v>
      </c>
      <c r="V20" s="29">
        <v>1.5</v>
      </c>
      <c r="W20" s="14">
        <v>1.6</v>
      </c>
      <c r="X20" s="3">
        <f t="shared" si="8"/>
        <v>106.66666666666667</v>
      </c>
      <c r="Y20" s="29"/>
      <c r="Z20" s="14"/>
      <c r="AA20" s="3" t="e">
        <f t="shared" si="9"/>
        <v>#DIV/0!</v>
      </c>
      <c r="AB20" s="29">
        <v>0</v>
      </c>
      <c r="AC20" s="3"/>
      <c r="AD20" s="3" t="e">
        <f t="shared" si="10"/>
        <v>#DIV/0!</v>
      </c>
      <c r="AE20" s="29"/>
      <c r="AF20" s="3"/>
      <c r="AG20" s="3" t="e">
        <f t="shared" si="11"/>
        <v>#DIV/0!</v>
      </c>
      <c r="AH20" s="29">
        <v>2476.3</v>
      </c>
      <c r="AI20" s="3">
        <v>925.4</v>
      </c>
      <c r="AJ20" s="3">
        <f t="shared" si="24"/>
        <v>37.370270161127486</v>
      </c>
      <c r="AK20" s="29">
        <v>1769.7</v>
      </c>
      <c r="AL20" s="3">
        <v>733.8</v>
      </c>
      <c r="AM20" s="3">
        <f t="shared" si="12"/>
        <v>41.464655026275636</v>
      </c>
      <c r="AN20" s="29">
        <v>197.5</v>
      </c>
      <c r="AO20" s="3">
        <v>82.3</v>
      </c>
      <c r="AP20" s="3">
        <f t="shared" si="13"/>
        <v>41.67088607594936</v>
      </c>
      <c r="AQ20" s="31">
        <v>3102.1</v>
      </c>
      <c r="AR20" s="4">
        <v>902.3</v>
      </c>
      <c r="AS20" s="3">
        <f t="shared" si="14"/>
        <v>29.086747687050707</v>
      </c>
      <c r="AT20" s="52">
        <v>909.4</v>
      </c>
      <c r="AU20" s="4">
        <v>409.2</v>
      </c>
      <c r="AV20" s="3">
        <f t="shared" si="15"/>
        <v>44.99670112161865</v>
      </c>
      <c r="AW20" s="50">
        <v>902.5</v>
      </c>
      <c r="AX20" s="4">
        <v>404.9</v>
      </c>
      <c r="AY20" s="3">
        <f t="shared" si="16"/>
        <v>44.86426592797784</v>
      </c>
      <c r="AZ20" s="32">
        <v>424.5</v>
      </c>
      <c r="BA20" s="6"/>
      <c r="BB20" s="14">
        <f t="shared" si="17"/>
        <v>0</v>
      </c>
      <c r="BC20" s="50">
        <v>482.3</v>
      </c>
      <c r="BD20" s="6">
        <v>181.9</v>
      </c>
      <c r="BE20" s="3">
        <f t="shared" si="18"/>
        <v>37.71511507360564</v>
      </c>
      <c r="BF20" s="50">
        <v>907</v>
      </c>
      <c r="BG20" s="4">
        <v>276.6</v>
      </c>
      <c r="BH20" s="3">
        <f t="shared" si="19"/>
        <v>30.49614112458655</v>
      </c>
      <c r="BI20" s="48">
        <f t="shared" si="20"/>
        <v>-200.0999999999999</v>
      </c>
      <c r="BJ20" s="51">
        <f t="shared" si="21"/>
        <v>145.79999999999995</v>
      </c>
      <c r="BK20" s="3">
        <f t="shared" si="22"/>
        <v>-72.86356821589206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4963.5</v>
      </c>
      <c r="D21" s="47">
        <f t="shared" si="1"/>
        <v>1436.9</v>
      </c>
      <c r="E21" s="3">
        <f t="shared" si="2"/>
        <v>28.94933010980155</v>
      </c>
      <c r="F21" s="29">
        <v>1129.4</v>
      </c>
      <c r="G21" s="3">
        <v>433.5</v>
      </c>
      <c r="H21" s="3">
        <f t="shared" si="3"/>
        <v>38.38321232512838</v>
      </c>
      <c r="I21" s="3">
        <f t="shared" si="4"/>
        <v>79</v>
      </c>
      <c r="J21" s="29">
        <v>157.2</v>
      </c>
      <c r="K21" s="3">
        <v>56.5</v>
      </c>
      <c r="L21" s="3">
        <f t="shared" si="23"/>
        <v>35.94147582697202</v>
      </c>
      <c r="M21" s="29">
        <v>2.2</v>
      </c>
      <c r="N21" s="3">
        <v>0.9</v>
      </c>
      <c r="O21" s="3">
        <f t="shared" si="5"/>
        <v>40.90909090909091</v>
      </c>
      <c r="P21" s="29">
        <v>54</v>
      </c>
      <c r="Q21" s="3">
        <v>1.6</v>
      </c>
      <c r="R21" s="3">
        <f t="shared" si="6"/>
        <v>2.9629629629629632</v>
      </c>
      <c r="S21" s="29">
        <v>210.6</v>
      </c>
      <c r="T21" s="3">
        <v>20</v>
      </c>
      <c r="U21" s="3">
        <f t="shared" si="7"/>
        <v>9.49667616334283</v>
      </c>
      <c r="V21" s="29">
        <v>700</v>
      </c>
      <c r="W21" s="14">
        <v>348.3</v>
      </c>
      <c r="X21" s="3">
        <f t="shared" si="8"/>
        <v>49.75714285714286</v>
      </c>
      <c r="Y21" s="29"/>
      <c r="Z21" s="14"/>
      <c r="AA21" s="3" t="e">
        <f t="shared" si="9"/>
        <v>#DIV/0!</v>
      </c>
      <c r="AB21" s="29">
        <v>1.4</v>
      </c>
      <c r="AC21" s="3"/>
      <c r="AD21" s="3">
        <f t="shared" si="10"/>
        <v>0</v>
      </c>
      <c r="AE21" s="29"/>
      <c r="AF21" s="3"/>
      <c r="AG21" s="3" t="e">
        <f t="shared" si="11"/>
        <v>#DIV/0!</v>
      </c>
      <c r="AH21" s="29">
        <v>3834.1</v>
      </c>
      <c r="AI21" s="3">
        <v>1003.4</v>
      </c>
      <c r="AJ21" s="3">
        <f t="shared" si="24"/>
        <v>26.170418090294984</v>
      </c>
      <c r="AK21" s="29">
        <v>1954</v>
      </c>
      <c r="AL21" s="3">
        <v>812.1</v>
      </c>
      <c r="AM21" s="3">
        <f t="shared" si="12"/>
        <v>41.56090071647902</v>
      </c>
      <c r="AN21" s="29">
        <v>0</v>
      </c>
      <c r="AO21" s="3"/>
      <c r="AP21" s="3" t="e">
        <f t="shared" si="13"/>
        <v>#DIV/0!</v>
      </c>
      <c r="AQ21" s="31">
        <v>5133.2</v>
      </c>
      <c r="AR21" s="4">
        <v>1056.5</v>
      </c>
      <c r="AS21" s="3">
        <f t="shared" si="14"/>
        <v>20.581703420868074</v>
      </c>
      <c r="AT21" s="52">
        <v>951.2</v>
      </c>
      <c r="AU21" s="4">
        <v>352.2</v>
      </c>
      <c r="AV21" s="3">
        <f t="shared" si="15"/>
        <v>37.026913372582</v>
      </c>
      <c r="AW21" s="50">
        <v>880.1</v>
      </c>
      <c r="AX21" s="4">
        <v>283.1</v>
      </c>
      <c r="AY21" s="3">
        <f t="shared" si="16"/>
        <v>32.16679922736053</v>
      </c>
      <c r="AZ21" s="31">
        <v>697.3</v>
      </c>
      <c r="BA21" s="6">
        <v>40</v>
      </c>
      <c r="BB21" s="14">
        <f t="shared" si="17"/>
        <v>5.73641187437258</v>
      </c>
      <c r="BC21" s="50">
        <v>359</v>
      </c>
      <c r="BD21" s="6">
        <v>61.5</v>
      </c>
      <c r="BE21" s="3">
        <f t="shared" si="18"/>
        <v>17.13091922005571</v>
      </c>
      <c r="BF21" s="50">
        <v>1500.7</v>
      </c>
      <c r="BG21" s="4">
        <v>590.7</v>
      </c>
      <c r="BH21" s="3">
        <f t="shared" si="19"/>
        <v>39.36163123875525</v>
      </c>
      <c r="BI21" s="48">
        <f t="shared" si="20"/>
        <v>-169.69999999999982</v>
      </c>
      <c r="BJ21" s="51">
        <f t="shared" si="21"/>
        <v>380.4000000000001</v>
      </c>
      <c r="BK21" s="3">
        <f t="shared" si="22"/>
        <v>-224.16028285209225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3975.3</v>
      </c>
      <c r="D22" s="47">
        <f t="shared" si="1"/>
        <v>1540.3000000000002</v>
      </c>
      <c r="E22" s="3">
        <f t="shared" si="2"/>
        <v>38.74676125072322</v>
      </c>
      <c r="F22" s="29">
        <v>851.5</v>
      </c>
      <c r="G22" s="3">
        <v>318.6</v>
      </c>
      <c r="H22" s="3">
        <f t="shared" si="3"/>
        <v>37.41632413388139</v>
      </c>
      <c r="I22" s="3">
        <f t="shared" si="4"/>
        <v>187</v>
      </c>
      <c r="J22" s="29">
        <v>346</v>
      </c>
      <c r="K22" s="3">
        <v>159.5</v>
      </c>
      <c r="L22" s="3">
        <f t="shared" si="23"/>
        <v>46.09826589595375</v>
      </c>
      <c r="M22" s="29">
        <v>3.4</v>
      </c>
      <c r="N22" s="3"/>
      <c r="O22" s="3">
        <f t="shared" si="5"/>
        <v>0</v>
      </c>
      <c r="P22" s="29">
        <v>49.7</v>
      </c>
      <c r="Q22" s="3">
        <v>1.7</v>
      </c>
      <c r="R22" s="3">
        <f t="shared" si="6"/>
        <v>3.4205231388329973</v>
      </c>
      <c r="S22" s="29">
        <v>201.9</v>
      </c>
      <c r="T22" s="3">
        <v>25.8</v>
      </c>
      <c r="U22" s="3">
        <f t="shared" si="7"/>
        <v>12.778603268945021</v>
      </c>
      <c r="V22" s="29">
        <v>35</v>
      </c>
      <c r="W22" s="14">
        <v>15</v>
      </c>
      <c r="X22" s="3">
        <f t="shared" si="8"/>
        <v>42.857142857142854</v>
      </c>
      <c r="Y22" s="29"/>
      <c r="Z22" s="14"/>
      <c r="AA22" s="3" t="e">
        <f t="shared" si="9"/>
        <v>#DIV/0!</v>
      </c>
      <c r="AB22" s="29">
        <v>45.5</v>
      </c>
      <c r="AC22" s="3">
        <v>9</v>
      </c>
      <c r="AD22" s="3">
        <f t="shared" si="10"/>
        <v>19.78021978021978</v>
      </c>
      <c r="AE22" s="29"/>
      <c r="AF22" s="3"/>
      <c r="AG22" s="3" t="e">
        <f t="shared" si="11"/>
        <v>#DIV/0!</v>
      </c>
      <c r="AH22" s="29">
        <v>3123.8</v>
      </c>
      <c r="AI22" s="3">
        <v>1221.7</v>
      </c>
      <c r="AJ22" s="3">
        <f t="shared" si="24"/>
        <v>39.10941801651834</v>
      </c>
      <c r="AK22" s="29">
        <v>2432.1</v>
      </c>
      <c r="AL22" s="3">
        <v>1020.5</v>
      </c>
      <c r="AM22" s="3">
        <f t="shared" si="12"/>
        <v>41.95962337074956</v>
      </c>
      <c r="AN22" s="29">
        <v>0</v>
      </c>
      <c r="AO22" s="3"/>
      <c r="AP22" s="3" t="e">
        <f t="shared" si="13"/>
        <v>#DIV/0!</v>
      </c>
      <c r="AQ22" s="31">
        <v>4089.7</v>
      </c>
      <c r="AR22" s="4">
        <v>1558</v>
      </c>
      <c r="AS22" s="3">
        <f t="shared" si="14"/>
        <v>38.09570384135756</v>
      </c>
      <c r="AT22" s="52">
        <v>915.5</v>
      </c>
      <c r="AU22" s="4">
        <v>318.8</v>
      </c>
      <c r="AV22" s="3">
        <f t="shared" si="15"/>
        <v>34.822501365374116</v>
      </c>
      <c r="AW22" s="50">
        <v>909.8</v>
      </c>
      <c r="AX22" s="4">
        <v>315.1</v>
      </c>
      <c r="AY22" s="3">
        <f t="shared" si="16"/>
        <v>34.63398549131678</v>
      </c>
      <c r="AZ22" s="31">
        <v>707.3</v>
      </c>
      <c r="BA22" s="6">
        <v>111</v>
      </c>
      <c r="BB22" s="14">
        <f t="shared" si="17"/>
        <v>15.693482256468261</v>
      </c>
      <c r="BC22" s="50">
        <v>792.4</v>
      </c>
      <c r="BD22" s="6">
        <v>349.6</v>
      </c>
      <c r="BE22" s="3">
        <f t="shared" si="18"/>
        <v>44.11913175164059</v>
      </c>
      <c r="BF22" s="50">
        <v>1528.2</v>
      </c>
      <c r="BG22" s="4">
        <v>734.5</v>
      </c>
      <c r="BH22" s="3">
        <f t="shared" si="19"/>
        <v>48.06308074859311</v>
      </c>
      <c r="BI22" s="48">
        <f t="shared" si="20"/>
        <v>-114.39999999999964</v>
      </c>
      <c r="BJ22" s="51">
        <f t="shared" si="21"/>
        <v>-17.699999999999818</v>
      </c>
      <c r="BK22" s="3">
        <f t="shared" si="22"/>
        <v>15.472027972027863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3990.4</v>
      </c>
      <c r="D23" s="47">
        <f t="shared" si="1"/>
        <v>1082</v>
      </c>
      <c r="E23" s="3">
        <f t="shared" si="2"/>
        <v>27.11507618283881</v>
      </c>
      <c r="F23" s="29">
        <v>685.5</v>
      </c>
      <c r="G23" s="3">
        <v>160.6</v>
      </c>
      <c r="H23" s="3">
        <f t="shared" si="3"/>
        <v>23.428154631655726</v>
      </c>
      <c r="I23" s="3">
        <f t="shared" si="4"/>
        <v>99.89999999999999</v>
      </c>
      <c r="J23" s="29">
        <v>181.3</v>
      </c>
      <c r="K23" s="3">
        <v>49.4</v>
      </c>
      <c r="L23" s="3">
        <f t="shared" si="23"/>
        <v>27.247655819084386</v>
      </c>
      <c r="M23" s="29">
        <v>13.5</v>
      </c>
      <c r="N23" s="3">
        <v>16.6</v>
      </c>
      <c r="O23" s="3">
        <f t="shared" si="5"/>
        <v>122.96296296296296</v>
      </c>
      <c r="P23" s="29">
        <v>25.5</v>
      </c>
      <c r="Q23" s="3">
        <v>0.6</v>
      </c>
      <c r="R23" s="3">
        <f t="shared" si="6"/>
        <v>2.3529411764705883</v>
      </c>
      <c r="S23" s="29">
        <v>190</v>
      </c>
      <c r="T23" s="3">
        <v>33.3</v>
      </c>
      <c r="U23" s="3">
        <f t="shared" si="7"/>
        <v>17.52631578947368</v>
      </c>
      <c r="V23" s="29">
        <v>20.2</v>
      </c>
      <c r="W23" s="14">
        <v>20.4</v>
      </c>
      <c r="X23" s="3">
        <f t="shared" si="8"/>
        <v>100.99009900990099</v>
      </c>
      <c r="Y23" s="29"/>
      <c r="Z23" s="14"/>
      <c r="AA23" s="3" t="e">
        <f t="shared" si="9"/>
        <v>#DIV/0!</v>
      </c>
      <c r="AB23" s="29">
        <v>0</v>
      </c>
      <c r="AC23" s="3"/>
      <c r="AD23" s="3" t="e">
        <f t="shared" si="10"/>
        <v>#DIV/0!</v>
      </c>
      <c r="AE23" s="29"/>
      <c r="AF23" s="3"/>
      <c r="AG23" s="3" t="e">
        <f t="shared" si="11"/>
        <v>#DIV/0!</v>
      </c>
      <c r="AH23" s="29">
        <v>3304.9</v>
      </c>
      <c r="AI23" s="3">
        <v>921.4</v>
      </c>
      <c r="AJ23" s="3">
        <f t="shared" si="24"/>
        <v>27.879814820418165</v>
      </c>
      <c r="AK23" s="29">
        <v>1615.9</v>
      </c>
      <c r="AL23" s="3">
        <v>656</v>
      </c>
      <c r="AM23" s="3">
        <f t="shared" si="12"/>
        <v>40.596571570022896</v>
      </c>
      <c r="AN23" s="29">
        <v>0</v>
      </c>
      <c r="AO23" s="3"/>
      <c r="AP23" s="3" t="e">
        <f t="shared" si="13"/>
        <v>#DIV/0!</v>
      </c>
      <c r="AQ23" s="31">
        <v>4171.3</v>
      </c>
      <c r="AR23" s="4">
        <v>1131.3</v>
      </c>
      <c r="AS23" s="3">
        <f t="shared" si="14"/>
        <v>27.121041401961016</v>
      </c>
      <c r="AT23" s="52">
        <v>844.4</v>
      </c>
      <c r="AU23" s="4">
        <v>307.1</v>
      </c>
      <c r="AV23" s="3">
        <f t="shared" si="15"/>
        <v>36.36901942207485</v>
      </c>
      <c r="AW23" s="50">
        <v>829.4</v>
      </c>
      <c r="AX23" s="4">
        <v>293.1</v>
      </c>
      <c r="AY23" s="3">
        <f t="shared" si="16"/>
        <v>35.33879913190258</v>
      </c>
      <c r="AZ23" s="31">
        <v>456.9</v>
      </c>
      <c r="BA23" s="6">
        <v>11</v>
      </c>
      <c r="BB23" s="14">
        <f t="shared" si="17"/>
        <v>2.4075289997811335</v>
      </c>
      <c r="BC23" s="50">
        <v>399.4</v>
      </c>
      <c r="BD23" s="6">
        <v>218.5</v>
      </c>
      <c r="BE23" s="3">
        <f t="shared" si="18"/>
        <v>54.707060590886336</v>
      </c>
      <c r="BF23" s="50">
        <v>961.1</v>
      </c>
      <c r="BG23" s="4">
        <v>294.8</v>
      </c>
      <c r="BH23" s="3">
        <f t="shared" si="19"/>
        <v>30.67318697325981</v>
      </c>
      <c r="BI23" s="48">
        <f t="shared" si="20"/>
        <v>-180.9000000000001</v>
      </c>
      <c r="BJ23" s="51">
        <f t="shared" si="21"/>
        <v>-49.299999999999955</v>
      </c>
      <c r="BK23" s="3">
        <f t="shared" si="22"/>
        <v>27.252625760088407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41724.1</v>
      </c>
      <c r="D24" s="47">
        <f t="shared" si="1"/>
        <v>13913.9</v>
      </c>
      <c r="E24" s="3">
        <f t="shared" si="2"/>
        <v>33.34739395217632</v>
      </c>
      <c r="F24" s="29">
        <v>23065.1</v>
      </c>
      <c r="G24" s="3">
        <v>9050.9</v>
      </c>
      <c r="H24" s="3">
        <f t="shared" si="3"/>
        <v>39.24067097042718</v>
      </c>
      <c r="I24" s="3">
        <f t="shared" si="4"/>
        <v>6684.8</v>
      </c>
      <c r="J24" s="29">
        <v>17994.2</v>
      </c>
      <c r="K24" s="3">
        <v>5412.4</v>
      </c>
      <c r="L24" s="3">
        <f t="shared" si="23"/>
        <v>30.078580876060062</v>
      </c>
      <c r="M24" s="29">
        <v>17.3</v>
      </c>
      <c r="N24" s="3">
        <v>1.8</v>
      </c>
      <c r="O24" s="3">
        <f t="shared" si="5"/>
        <v>10.404624277456648</v>
      </c>
      <c r="P24" s="29">
        <v>432.7</v>
      </c>
      <c r="Q24" s="3">
        <v>74.3</v>
      </c>
      <c r="R24" s="3">
        <f t="shared" si="6"/>
        <v>17.17125028888375</v>
      </c>
      <c r="S24" s="29">
        <v>2798.5</v>
      </c>
      <c r="T24" s="3">
        <v>1196.3</v>
      </c>
      <c r="U24" s="3">
        <f t="shared" si="7"/>
        <v>42.74790066106843</v>
      </c>
      <c r="V24" s="29">
        <v>1772.4</v>
      </c>
      <c r="W24" s="14">
        <v>1951.6</v>
      </c>
      <c r="X24" s="3">
        <f t="shared" si="8"/>
        <v>110.11058451816744</v>
      </c>
      <c r="Y24" s="29"/>
      <c r="Z24" s="14">
        <v>255.2</v>
      </c>
      <c r="AA24" s="3" t="e">
        <f t="shared" si="9"/>
        <v>#DIV/0!</v>
      </c>
      <c r="AB24" s="29">
        <v>50</v>
      </c>
      <c r="AC24" s="3">
        <v>64.6</v>
      </c>
      <c r="AD24" s="3">
        <f t="shared" si="10"/>
        <v>129.2</v>
      </c>
      <c r="AE24" s="29"/>
      <c r="AF24" s="3"/>
      <c r="AG24" s="3" t="e">
        <f t="shared" si="11"/>
        <v>#DIV/0!</v>
      </c>
      <c r="AH24" s="29">
        <v>18659</v>
      </c>
      <c r="AI24" s="3">
        <v>4863</v>
      </c>
      <c r="AJ24" s="3">
        <f t="shared" si="24"/>
        <v>26.062489951229967</v>
      </c>
      <c r="AK24" s="29">
        <v>5593.2</v>
      </c>
      <c r="AL24" s="3">
        <v>3873.2</v>
      </c>
      <c r="AM24" s="3">
        <f t="shared" si="12"/>
        <v>69.24837302438675</v>
      </c>
      <c r="AN24" s="29">
        <v>0</v>
      </c>
      <c r="AO24" s="3"/>
      <c r="AP24" s="3" t="e">
        <f t="shared" si="13"/>
        <v>#DIV/0!</v>
      </c>
      <c r="AQ24" s="31">
        <v>42481</v>
      </c>
      <c r="AR24" s="4">
        <v>13520</v>
      </c>
      <c r="AS24" s="3">
        <f t="shared" si="14"/>
        <v>31.82599279677974</v>
      </c>
      <c r="AT24" s="52">
        <v>9501.1</v>
      </c>
      <c r="AU24" s="4">
        <v>6653.8</v>
      </c>
      <c r="AV24" s="3">
        <f t="shared" si="15"/>
        <v>70.03189104419488</v>
      </c>
      <c r="AW24" s="50">
        <v>1916.8</v>
      </c>
      <c r="AX24" s="4">
        <v>778.4</v>
      </c>
      <c r="AY24" s="3">
        <f t="shared" si="16"/>
        <v>40.609348914858096</v>
      </c>
      <c r="AZ24" s="31">
        <v>9916.7</v>
      </c>
      <c r="BA24" s="6">
        <v>97.8</v>
      </c>
      <c r="BB24" s="14">
        <f t="shared" si="17"/>
        <v>0.9862151723859751</v>
      </c>
      <c r="BC24" s="50">
        <v>9468.5</v>
      </c>
      <c r="BD24" s="6">
        <v>3598.9</v>
      </c>
      <c r="BE24" s="3">
        <f t="shared" si="18"/>
        <v>38.00918836140889</v>
      </c>
      <c r="BF24" s="50">
        <v>7131.2</v>
      </c>
      <c r="BG24" s="4">
        <v>2428</v>
      </c>
      <c r="BH24" s="3">
        <f t="shared" si="19"/>
        <v>34.04756562710343</v>
      </c>
      <c r="BI24" s="48">
        <f t="shared" si="20"/>
        <v>-756.9000000000015</v>
      </c>
      <c r="BJ24" s="51">
        <f t="shared" si="21"/>
        <v>393.89999999999964</v>
      </c>
      <c r="BK24" s="3">
        <f t="shared" si="22"/>
        <v>-52.04122076892573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3268.7</v>
      </c>
      <c r="D25" s="47">
        <f t="shared" si="1"/>
        <v>1092.1</v>
      </c>
      <c r="E25" s="3">
        <f t="shared" si="2"/>
        <v>33.41083611221586</v>
      </c>
      <c r="F25" s="29">
        <v>693.2</v>
      </c>
      <c r="G25" s="3">
        <v>191.8</v>
      </c>
      <c r="H25" s="3">
        <f t="shared" si="3"/>
        <v>27.66878245816503</v>
      </c>
      <c r="I25" s="3">
        <f t="shared" si="4"/>
        <v>70.9</v>
      </c>
      <c r="J25" s="29">
        <v>128</v>
      </c>
      <c r="K25" s="3">
        <v>54.7</v>
      </c>
      <c r="L25" s="3">
        <f t="shared" si="23"/>
        <v>42.734375</v>
      </c>
      <c r="M25" s="29">
        <v>22.7</v>
      </c>
      <c r="N25" s="3"/>
      <c r="O25" s="3">
        <f t="shared" si="5"/>
        <v>0</v>
      </c>
      <c r="P25" s="29">
        <v>21.9</v>
      </c>
      <c r="Q25" s="3">
        <v>1.2</v>
      </c>
      <c r="R25" s="3">
        <f t="shared" si="6"/>
        <v>5.479452054794521</v>
      </c>
      <c r="S25" s="29">
        <v>240</v>
      </c>
      <c r="T25" s="3">
        <v>15</v>
      </c>
      <c r="U25" s="3">
        <f t="shared" si="7"/>
        <v>6.25</v>
      </c>
      <c r="V25" s="29">
        <v>23.6</v>
      </c>
      <c r="W25" s="14">
        <v>46.8</v>
      </c>
      <c r="X25" s="3">
        <f t="shared" si="8"/>
        <v>198.30508474576268</v>
      </c>
      <c r="Y25" s="29"/>
      <c r="Z25" s="14"/>
      <c r="AA25" s="3" t="e">
        <f t="shared" si="9"/>
        <v>#DIV/0!</v>
      </c>
      <c r="AB25" s="29">
        <v>0</v>
      </c>
      <c r="AC25" s="3"/>
      <c r="AD25" s="3" t="e">
        <f t="shared" si="10"/>
        <v>#DIV/0!</v>
      </c>
      <c r="AE25" s="29"/>
      <c r="AF25" s="3"/>
      <c r="AG25" s="3" t="e">
        <f t="shared" si="11"/>
        <v>#DIV/0!</v>
      </c>
      <c r="AH25" s="29">
        <v>2575.5</v>
      </c>
      <c r="AI25" s="3">
        <v>900.3</v>
      </c>
      <c r="AJ25" s="3">
        <f t="shared" si="24"/>
        <v>34.9563191613279</v>
      </c>
      <c r="AK25" s="29">
        <v>1889.9</v>
      </c>
      <c r="AL25" s="3">
        <v>780.4</v>
      </c>
      <c r="AM25" s="3">
        <f t="shared" si="12"/>
        <v>41.29319011587914</v>
      </c>
      <c r="AN25" s="29">
        <v>0</v>
      </c>
      <c r="AO25" s="3"/>
      <c r="AP25" s="3" t="e">
        <f t="shared" si="13"/>
        <v>#DIV/0!</v>
      </c>
      <c r="AQ25" s="31">
        <v>3309.6</v>
      </c>
      <c r="AR25" s="4">
        <v>1019.8</v>
      </c>
      <c r="AS25" s="3">
        <f t="shared" si="14"/>
        <v>30.813391346386272</v>
      </c>
      <c r="AT25" s="52">
        <v>799.9</v>
      </c>
      <c r="AU25" s="4">
        <v>349.8</v>
      </c>
      <c r="AV25" s="3">
        <f t="shared" si="15"/>
        <v>43.73046630828854</v>
      </c>
      <c r="AW25" s="50">
        <v>797.6</v>
      </c>
      <c r="AX25" s="4">
        <v>348.4</v>
      </c>
      <c r="AY25" s="3">
        <f t="shared" si="16"/>
        <v>43.68104312938816</v>
      </c>
      <c r="AZ25" s="31">
        <v>515.7</v>
      </c>
      <c r="BA25" s="6">
        <v>92.4</v>
      </c>
      <c r="BB25" s="14">
        <f t="shared" si="17"/>
        <v>17.9173938336242</v>
      </c>
      <c r="BC25" s="50">
        <v>599.1</v>
      </c>
      <c r="BD25" s="6">
        <v>224.7</v>
      </c>
      <c r="BE25" s="3">
        <f t="shared" si="18"/>
        <v>37.506259389083624</v>
      </c>
      <c r="BF25" s="50">
        <v>1077.3</v>
      </c>
      <c r="BG25" s="4">
        <v>335.8</v>
      </c>
      <c r="BH25" s="3">
        <f t="shared" si="19"/>
        <v>31.17051888981714</v>
      </c>
      <c r="BI25" s="48">
        <f t="shared" si="20"/>
        <v>-40.90000000000009</v>
      </c>
      <c r="BJ25" s="51">
        <f t="shared" si="21"/>
        <v>72.29999999999995</v>
      </c>
      <c r="BK25" s="3">
        <f t="shared" si="22"/>
        <v>-176.77261613691883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26563.800000000003</v>
      </c>
      <c r="D26" s="47">
        <f t="shared" si="1"/>
        <v>2343.4</v>
      </c>
      <c r="E26" s="3">
        <f t="shared" si="2"/>
        <v>8.821780016413314</v>
      </c>
      <c r="F26" s="29">
        <v>1953.9</v>
      </c>
      <c r="G26" s="3">
        <v>686.2</v>
      </c>
      <c r="H26" s="3">
        <f t="shared" si="3"/>
        <v>35.11950458058243</v>
      </c>
      <c r="I26" s="3">
        <f t="shared" si="4"/>
        <v>615</v>
      </c>
      <c r="J26" s="29">
        <v>1627</v>
      </c>
      <c r="K26" s="3">
        <v>584.9</v>
      </c>
      <c r="L26" s="3">
        <f t="shared" si="23"/>
        <v>35.94960049170252</v>
      </c>
      <c r="M26" s="29">
        <v>31.3</v>
      </c>
      <c r="N26" s="3">
        <v>12.2</v>
      </c>
      <c r="O26" s="3">
        <f t="shared" si="5"/>
        <v>38.9776357827476</v>
      </c>
      <c r="P26" s="29">
        <v>57.1</v>
      </c>
      <c r="Q26" s="3">
        <v>3.3</v>
      </c>
      <c r="R26" s="3">
        <f t="shared" si="6"/>
        <v>5.779334500875656</v>
      </c>
      <c r="S26" s="29">
        <v>113.5</v>
      </c>
      <c r="T26" s="3">
        <v>14.6</v>
      </c>
      <c r="U26" s="3">
        <f t="shared" si="7"/>
        <v>12.863436123348018</v>
      </c>
      <c r="V26" s="29">
        <v>46.4</v>
      </c>
      <c r="W26" s="14">
        <v>22.8</v>
      </c>
      <c r="X26" s="3">
        <f t="shared" si="8"/>
        <v>49.13793103448276</v>
      </c>
      <c r="Y26" s="29">
        <v>62.1</v>
      </c>
      <c r="Z26" s="14">
        <v>10</v>
      </c>
      <c r="AA26" s="3">
        <f t="shared" si="9"/>
        <v>16.10305958132045</v>
      </c>
      <c r="AB26" s="29">
        <v>0.5</v>
      </c>
      <c r="AC26" s="3">
        <v>0.4</v>
      </c>
      <c r="AD26" s="3">
        <f t="shared" si="10"/>
        <v>80</v>
      </c>
      <c r="AE26" s="29"/>
      <c r="AF26" s="3"/>
      <c r="AG26" s="3" t="e">
        <f t="shared" si="11"/>
        <v>#DIV/0!</v>
      </c>
      <c r="AH26" s="29">
        <v>24609.9</v>
      </c>
      <c r="AI26" s="3">
        <v>1657.2</v>
      </c>
      <c r="AJ26" s="3">
        <f t="shared" si="24"/>
        <v>6.733875391610693</v>
      </c>
      <c r="AK26" s="29">
        <v>2308.4</v>
      </c>
      <c r="AL26" s="3">
        <v>957.5</v>
      </c>
      <c r="AM26" s="3">
        <f t="shared" si="12"/>
        <v>41.47894645642003</v>
      </c>
      <c r="AN26" s="29">
        <v>0</v>
      </c>
      <c r="AO26" s="3"/>
      <c r="AP26" s="3" t="e">
        <f t="shared" si="13"/>
        <v>#DIV/0!</v>
      </c>
      <c r="AQ26" s="31">
        <v>27243.6</v>
      </c>
      <c r="AR26" s="4">
        <v>2339</v>
      </c>
      <c r="AS26" s="3">
        <f t="shared" si="14"/>
        <v>8.585502650163708</v>
      </c>
      <c r="AT26" s="52">
        <v>964.4</v>
      </c>
      <c r="AU26" s="4">
        <v>361.6</v>
      </c>
      <c r="AV26" s="3">
        <f t="shared" si="15"/>
        <v>37.494815429282454</v>
      </c>
      <c r="AW26" s="50">
        <v>956.9</v>
      </c>
      <c r="AX26" s="4">
        <v>359.1</v>
      </c>
      <c r="AY26" s="3">
        <f t="shared" si="16"/>
        <v>37.52743233357718</v>
      </c>
      <c r="AZ26" s="31">
        <v>1010.1</v>
      </c>
      <c r="BA26" s="6">
        <v>41.1</v>
      </c>
      <c r="BB26" s="14">
        <f t="shared" si="17"/>
        <v>4.068904068904069</v>
      </c>
      <c r="BC26" s="50">
        <v>738.3</v>
      </c>
      <c r="BD26" s="6">
        <v>330.8</v>
      </c>
      <c r="BE26" s="3">
        <f t="shared" si="18"/>
        <v>44.80563456589463</v>
      </c>
      <c r="BF26" s="50">
        <v>2070.9</v>
      </c>
      <c r="BG26" s="4">
        <v>648.2</v>
      </c>
      <c r="BH26" s="3">
        <f t="shared" si="19"/>
        <v>31.300400791926215</v>
      </c>
      <c r="BI26" s="48">
        <f t="shared" si="20"/>
        <v>-679.7999999999956</v>
      </c>
      <c r="BJ26" s="51">
        <f t="shared" si="21"/>
        <v>4.400000000000091</v>
      </c>
      <c r="BK26" s="3">
        <f t="shared" si="22"/>
        <v>-0.6472491909385288</v>
      </c>
      <c r="BM26" s="20"/>
    </row>
    <row r="27" spans="1:65" s="18" customFormat="1" ht="16.5" customHeight="1">
      <c r="A27" s="60" t="s">
        <v>13</v>
      </c>
      <c r="B27" s="61"/>
      <c r="C27" s="46">
        <f>SUM(C10:C26)</f>
        <v>130604.20000000001</v>
      </c>
      <c r="D27" s="47">
        <f>SUM(D10:D26)</f>
        <v>38220.8</v>
      </c>
      <c r="E27" s="53">
        <f t="shared" si="2"/>
        <v>29.264602516611255</v>
      </c>
      <c r="F27" s="54">
        <f>SUM(F10:F26)</f>
        <v>38671.6</v>
      </c>
      <c r="G27" s="55">
        <f>SUM(G10:G26)</f>
        <v>14779.7</v>
      </c>
      <c r="H27" s="53">
        <f>G27/F27*100</f>
        <v>38.218485917314</v>
      </c>
      <c r="I27" s="3">
        <f t="shared" si="4"/>
        <v>10381.5</v>
      </c>
      <c r="J27" s="54">
        <f>SUM(J10:J26)</f>
        <v>24929.4</v>
      </c>
      <c r="K27" s="55">
        <f>SUM(K10:K26)</f>
        <v>8084.099999999999</v>
      </c>
      <c r="L27" s="53">
        <f>K27/J27*100</f>
        <v>32.42797660593516</v>
      </c>
      <c r="M27" s="54">
        <f>SUM(M10:M26)</f>
        <v>356.7</v>
      </c>
      <c r="N27" s="55">
        <f>SUM(N10:N26)</f>
        <v>132.4</v>
      </c>
      <c r="O27" s="53">
        <f>N27/M27*100</f>
        <v>37.118026352677326</v>
      </c>
      <c r="P27" s="54">
        <f>SUM(P10:P26)</f>
        <v>1071.5</v>
      </c>
      <c r="Q27" s="55">
        <f>SUM(Q10:Q26)</f>
        <v>120.1</v>
      </c>
      <c r="R27" s="53">
        <f>Q27/P27*100</f>
        <v>11.208586094260383</v>
      </c>
      <c r="S27" s="54">
        <f>SUM(S10:S26)</f>
        <v>6186.7</v>
      </c>
      <c r="T27" s="55">
        <f>SUM(T10:T26)</f>
        <v>2044.8999999999996</v>
      </c>
      <c r="U27" s="53">
        <f>T27/S27*100</f>
        <v>33.05316242908173</v>
      </c>
      <c r="V27" s="29">
        <f>SUM(V10:V26)</f>
        <v>2845.7000000000003</v>
      </c>
      <c r="W27" s="56">
        <f>SUM(W10:W26)</f>
        <v>2668.8</v>
      </c>
      <c r="X27" s="3">
        <f>W27/V27*100</f>
        <v>93.78360333134202</v>
      </c>
      <c r="Y27" s="29">
        <f>SUM(Y10:Y26)</f>
        <v>62.1</v>
      </c>
      <c r="Z27" s="56">
        <f>SUM(Z10:Z26)</f>
        <v>265.2</v>
      </c>
      <c r="AA27" s="3">
        <f>Z27/Y27*100</f>
        <v>427.0531400966183</v>
      </c>
      <c r="AB27" s="29">
        <f>SUM(AB10:AB26)</f>
        <v>196.3</v>
      </c>
      <c r="AC27" s="56">
        <f>SUM(AC10:AC26)</f>
        <v>137.79999999999998</v>
      </c>
      <c r="AD27" s="3">
        <f>AC27/AB27*100</f>
        <v>70.19867549668874</v>
      </c>
      <c r="AE27" s="29">
        <f>SUM(AE10:AE26)</f>
        <v>0</v>
      </c>
      <c r="AF27" s="56">
        <f>SUM(AF10:AF26)</f>
        <v>0</v>
      </c>
      <c r="AG27" s="3" t="e">
        <f>AF27/AE27*100</f>
        <v>#DIV/0!</v>
      </c>
      <c r="AH27" s="29">
        <f>SUM(AH10:AH26)</f>
        <v>91932.6</v>
      </c>
      <c r="AI27" s="29">
        <f>SUM(AI10:AI26)</f>
        <v>23441.1</v>
      </c>
      <c r="AJ27" s="3">
        <f>AI27/AH27*100</f>
        <v>25.498136678392648</v>
      </c>
      <c r="AK27" s="29">
        <f>SUM(AK10:AK26)</f>
        <v>37502.700000000004</v>
      </c>
      <c r="AL27" s="3">
        <f>SUM(AL10:AL26)</f>
        <v>17125.9</v>
      </c>
      <c r="AM27" s="3">
        <f>AL27/AK27*100</f>
        <v>45.66577873059806</v>
      </c>
      <c r="AN27" s="29">
        <f>SUM(AN10:AN26)</f>
        <v>1941.9</v>
      </c>
      <c r="AO27" s="3">
        <f>SUM(AO10:AO26)</f>
        <v>809.0999999999999</v>
      </c>
      <c r="AP27" s="3">
        <f>AO27/AN27*100</f>
        <v>41.665379267727474</v>
      </c>
      <c r="AQ27" s="29">
        <f>SUM(AQ10:AQ26)</f>
        <v>136176.6</v>
      </c>
      <c r="AR27" s="3">
        <f>SUM(AR10:AR26)</f>
        <v>36618.90000000001</v>
      </c>
      <c r="AS27" s="3">
        <f>AR27/AQ27*100</f>
        <v>26.890743343570044</v>
      </c>
      <c r="AT27" s="29">
        <f>SUM(AT10:AT26)</f>
        <v>23397.000000000004</v>
      </c>
      <c r="AU27" s="3">
        <f>SUM(AU10:AU26)</f>
        <v>11921.1</v>
      </c>
      <c r="AV27" s="3">
        <f>AU27/AT27*100</f>
        <v>50.9514040261572</v>
      </c>
      <c r="AW27" s="29">
        <f>SUM(AW10:AW26)</f>
        <v>15628.799999999997</v>
      </c>
      <c r="AX27" s="3">
        <f>SUM(AX10:AX26)</f>
        <v>5895.8</v>
      </c>
      <c r="AY27" s="3">
        <f>AX27/AW27*100</f>
        <v>37.72394553644554</v>
      </c>
      <c r="AZ27" s="29">
        <f>SUM(AZ10:AZ26)</f>
        <v>20212.600000000002</v>
      </c>
      <c r="BA27" s="14">
        <f>SUM(BA10:BA26)</f>
        <v>1266.8999999999999</v>
      </c>
      <c r="BB27" s="14">
        <f>BA27/AZ27*100</f>
        <v>6.267872515163806</v>
      </c>
      <c r="BC27" s="29">
        <f>SUM(BC10:BC26)</f>
        <v>20403.3</v>
      </c>
      <c r="BD27" s="14">
        <f>SUM(BD10:BD26)</f>
        <v>8425.3</v>
      </c>
      <c r="BE27" s="3">
        <f>BD27/BC27*100</f>
        <v>41.29381031499806</v>
      </c>
      <c r="BF27" s="29">
        <f>SUM(BF10:BF26)</f>
        <v>31838.7</v>
      </c>
      <c r="BG27" s="3">
        <f>SUM(BG10:BG26)</f>
        <v>11056</v>
      </c>
      <c r="BH27" s="3">
        <f>BG27/BF27*100</f>
        <v>34.7250358840028</v>
      </c>
      <c r="BI27" s="31">
        <f>SUM(BI10:BI26)</f>
        <v>-5572.399999999996</v>
      </c>
      <c r="BJ27" s="57">
        <f>SUM(BJ10:BJ26)</f>
        <v>1601.8999999999992</v>
      </c>
      <c r="BK27" s="3">
        <f t="shared" si="22"/>
        <v>-28.747038977819255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S1:U1"/>
    <mergeCell ref="C2:U2"/>
    <mergeCell ref="A4:B8"/>
    <mergeCell ref="C4:E7"/>
    <mergeCell ref="F4:AP4"/>
    <mergeCell ref="AN6:AP7"/>
    <mergeCell ref="AZ6:BB7"/>
    <mergeCell ref="AT4:BH4"/>
    <mergeCell ref="AW7:AY7"/>
    <mergeCell ref="AW6:AY6"/>
    <mergeCell ref="BF6:BH7"/>
    <mergeCell ref="AT6:AV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9:B9"/>
    <mergeCell ref="A27:B27"/>
    <mergeCell ref="AE6:AG7"/>
    <mergeCell ref="AK6:AM7"/>
    <mergeCell ref="S6:U7"/>
    <mergeCell ref="V6:X7"/>
    <mergeCell ref="Y6:AA7"/>
    <mergeCell ref="AB6:AD7"/>
    <mergeCell ref="P6:R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2013-06-07T09:21:26Z</cp:lastPrinted>
  <dcterms:created xsi:type="dcterms:W3CDTF">2007-01-16T05:35:41Z</dcterms:created>
  <dcterms:modified xsi:type="dcterms:W3CDTF">2013-06-07T09:21:51Z</dcterms:modified>
  <cp:category/>
  <cp:version/>
  <cp:contentType/>
  <cp:contentStatus/>
</cp:coreProperties>
</file>