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8325" windowWidth="11340" windowHeight="6030" tabRatio="845" activeTab="0"/>
  </bookViews>
  <sheets>
    <sheet name="Цивильский" sheetId="1" r:id="rId1"/>
  </sheets>
  <definedNames/>
  <calcPr fullCalcOnLoad="1"/>
</workbook>
</file>

<file path=xl/sharedStrings.xml><?xml version="1.0" encoding="utf-8"?>
<sst xmlns="http://schemas.openxmlformats.org/spreadsheetml/2006/main" count="107" uniqueCount="46">
  <si>
    <t>Наименование поселений</t>
  </si>
  <si>
    <t>в том числе: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</si>
  <si>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</si>
  <si>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</si>
  <si>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</si>
  <si>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</si>
  <si>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</si>
  <si>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</si>
  <si>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</si>
  <si>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прочие доходы от использования имущества и прав, находящихся в государственной и муниципальной собственности (код дохода 00011108000000000120)</t>
  </si>
  <si>
    <t xml:space="preserve">план </t>
  </si>
  <si>
    <t>факт</t>
  </si>
  <si>
    <t>процент исполнения</t>
  </si>
  <si>
    <t>Итого по поселениям</t>
  </si>
  <si>
    <t>Жилищно-коммунальное хозяйство (код расхода 00005000000000000000)</t>
  </si>
  <si>
    <t>Функционирование местных администраций (код расхода 01040000000000000)</t>
  </si>
  <si>
    <t>налог на имущество физических лиц, зачисляемые в бюджеты поселений (код дохода 00010601000000000110)</t>
  </si>
  <si>
    <t>дотации  бюджетам поселений на выравнивание уровня бюджетной обеспеченности (код доходов 00020201001000000151)</t>
  </si>
  <si>
    <t>дотации бюджетам  поселений на поддержку мер по обеспечению сбалансированности бюджетов (код доходов 00020201003000000151)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</si>
  <si>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       (код дохода 00011105020000000120)</t>
  </si>
  <si>
    <t>Общегосударственные    вопросы (код расхода 00001000000000000000)</t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</si>
  <si>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</si>
  <si>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</si>
  <si>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</si>
  <si>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Национальная экономика    (код расхода 00004000000000000000)</t>
  </si>
  <si>
    <t>Культура (код расхода 00008010000000000000)</t>
  </si>
  <si>
    <t>Приложение 3</t>
  </si>
  <si>
    <t>Рындинское сельское поселение</t>
  </si>
  <si>
    <t>Богатыревское сельское поселение</t>
  </si>
  <si>
    <t>Булдеевское сельское поселение</t>
  </si>
  <si>
    <t>Второвурманкасинское сельское поселение</t>
  </si>
  <si>
    <t>Игорварское сельское поселение</t>
  </si>
  <si>
    <t>Конарское сельское поселение</t>
  </si>
  <si>
    <t>Малоянгорчинское сельское поселение</t>
  </si>
  <si>
    <t>Медикасинское сельское поселение</t>
  </si>
  <si>
    <t>Михайловское сельское поселение</t>
  </si>
  <si>
    <t>Опытное сельское поселение</t>
  </si>
  <si>
    <t>Первостепановское сельское поселение</t>
  </si>
  <si>
    <t>Поваркасинское сельское поселение</t>
  </si>
  <si>
    <t>Таушкасинское сельское поселение</t>
  </si>
  <si>
    <t>Тувсинское сельское поселение</t>
  </si>
  <si>
    <t>Цивильское городское поселение</t>
  </si>
  <si>
    <t>Чиричкасинское сельское поселение</t>
  </si>
  <si>
    <t>Чурачикское сельское поселение</t>
  </si>
  <si>
    <t>земельный налог (код дохода 00010606000000000110)</t>
  </si>
  <si>
    <t>Справка об исполнении бюджетов поселений Цивильского района на 01 мая 2013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</si>
</sst>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#,##0.000"/>
  </numFmts>
  <fonts count="37">
    <font>
      <sz val="10"/>
      <name val="Arial Cyr"/>
      <family val="0"/>
    </font>
    <font>
      <sz val="10"/>
      <name val="Arial"/>
      <family val="0"/>
    </font>
    <font>
      <sz val="9"/>
      <name val="Arial Cyr"/>
      <family val="0"/>
    </font>
    <font>
      <sz val="9"/>
      <name val="TimesET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9"/>
      <color indexed="8"/>
      <name val="Arial Cyr"/>
      <family val="0"/>
    </font>
    <font>
      <sz val="10"/>
      <color indexed="10"/>
      <name val="Arial Cyr"/>
      <family val="0"/>
    </font>
    <font>
      <sz val="9"/>
      <color indexed="10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3" fillId="0" borderId="10" xfId="53" applyFont="1" applyFill="1" applyBorder="1" applyAlignment="1">
      <alignment vertical="center" wrapText="1"/>
      <protection/>
    </xf>
    <xf numFmtId="164" fontId="2" fillId="0" borderId="10" xfId="0" applyNumberFormat="1" applyFont="1" applyBorder="1" applyAlignment="1" applyProtection="1">
      <alignment vertical="center" wrapText="1"/>
      <protection locked="0"/>
    </xf>
    <xf numFmtId="165" fontId="2" fillId="0" borderId="10" xfId="0" applyNumberFormat="1" applyFont="1" applyBorder="1" applyAlignment="1" applyProtection="1">
      <alignment vertical="center" wrapText="1"/>
      <protection locked="0"/>
    </xf>
    <xf numFmtId="0" fontId="5" fillId="0" borderId="0" xfId="0" applyFont="1" applyAlignment="1">
      <alignment/>
    </xf>
    <xf numFmtId="165" fontId="2" fillId="0" borderId="10" xfId="0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Alignment="1">
      <alignment vertical="center" wrapText="1"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24" borderId="0" xfId="0" applyFill="1" applyAlignment="1">
      <alignment/>
    </xf>
    <xf numFmtId="0" fontId="0" fillId="0" borderId="0" xfId="0" applyFill="1" applyAlignment="1">
      <alignment vertical="center" wrapText="1"/>
    </xf>
    <xf numFmtId="164" fontId="0" fillId="0" borderId="0" xfId="0" applyNumberFormat="1" applyFill="1" applyAlignment="1">
      <alignment/>
    </xf>
    <xf numFmtId="0" fontId="5" fillId="0" borderId="0" xfId="0" applyFont="1" applyAlignment="1" applyProtection="1">
      <alignment horizontal="center" vertical="center" wrapText="1"/>
      <protection locked="0"/>
    </xf>
    <xf numFmtId="164" fontId="2" fillId="0" borderId="1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164" fontId="11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Fill="1" applyAlignment="1">
      <alignment/>
    </xf>
    <xf numFmtId="0" fontId="10" fillId="24" borderId="0" xfId="0" applyFont="1" applyFill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4" fontId="2" fillId="20" borderId="10" xfId="0" applyNumberFormat="1" applyFont="1" applyFill="1" applyBorder="1" applyAlignment="1" applyProtection="1">
      <alignment vertical="center" wrapText="1"/>
      <protection locked="0"/>
    </xf>
    <xf numFmtId="164" fontId="9" fillId="20" borderId="10" xfId="0" applyNumberFormat="1" applyFont="1" applyFill="1" applyBorder="1" applyAlignment="1" applyProtection="1">
      <alignment vertical="center" wrapText="1"/>
      <protection locked="0"/>
    </xf>
    <xf numFmtId="165" fontId="2" fillId="20" borderId="10" xfId="0" applyNumberFormat="1" applyFont="1" applyFill="1" applyBorder="1" applyAlignment="1" applyProtection="1">
      <alignment vertical="center" wrapText="1"/>
      <protection locked="0"/>
    </xf>
    <xf numFmtId="0" fontId="2" fillId="20" borderId="10" xfId="0" applyFont="1" applyFill="1" applyBorder="1" applyAlignment="1" applyProtection="1">
      <alignment vertical="center" wrapText="1"/>
      <protection locked="0"/>
    </xf>
    <xf numFmtId="165" fontId="11" fillId="0" borderId="0" xfId="0" applyNumberFormat="1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vertical="center" wrapText="1"/>
      <protection locked="0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24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5" fillId="0" borderId="10" xfId="0" applyFont="1" applyFill="1" applyBorder="1" applyAlignment="1">
      <alignment horizontal="left"/>
    </xf>
    <xf numFmtId="164" fontId="0" fillId="20" borderId="10" xfId="0" applyNumberFormat="1" applyFont="1" applyFill="1" applyBorder="1" applyAlignment="1" applyProtection="1">
      <alignment vertical="center" wrapText="1"/>
      <protection locked="0"/>
    </xf>
    <xf numFmtId="164" fontId="0" fillId="0" borderId="10" xfId="0" applyNumberFormat="1" applyFont="1" applyBorder="1" applyAlignment="1" applyProtection="1">
      <alignment vertical="center" wrapText="1"/>
      <protection locked="0"/>
    </xf>
    <xf numFmtId="164" fontId="2" fillId="20" borderId="10" xfId="0" applyNumberFormat="1" applyFont="1" applyFill="1" applyBorder="1" applyAlignment="1" applyProtection="1">
      <alignment vertical="center" wrapText="1"/>
      <protection locked="0"/>
    </xf>
    <xf numFmtId="165" fontId="0" fillId="20" borderId="10" xfId="0" applyNumberFormat="1" applyFont="1" applyFill="1" applyBorder="1" applyAlignment="1" applyProtection="1">
      <alignment horizontal="right" vertical="top" shrinkToFit="1"/>
      <protection locked="0"/>
    </xf>
    <xf numFmtId="164" fontId="0" fillId="20" borderId="10" xfId="0" applyNumberFormat="1" applyFont="1" applyFill="1" applyBorder="1" applyAlignment="1" applyProtection="1">
      <alignment horizontal="right" vertical="top" shrinkToFit="1"/>
      <protection locked="0"/>
    </xf>
    <xf numFmtId="164" fontId="2" fillId="0" borderId="10" xfId="0" applyNumberFormat="1" applyFont="1" applyBorder="1" applyAlignment="1" applyProtection="1">
      <alignment vertical="center" wrapText="1"/>
      <protection locked="0"/>
    </xf>
    <xf numFmtId="165" fontId="0" fillId="20" borderId="10" xfId="0" applyNumberFormat="1" applyFont="1" applyFill="1" applyBorder="1" applyAlignment="1" applyProtection="1">
      <alignment/>
      <protection locked="0"/>
    </xf>
    <xf numFmtId="164" fontId="4" fillId="0" borderId="10" xfId="0" applyNumberFormat="1" applyFont="1" applyBorder="1" applyAlignment="1" applyProtection="1">
      <alignment vertical="center" wrapText="1"/>
      <protection locked="0"/>
    </xf>
    <xf numFmtId="164" fontId="4" fillId="20" borderId="10" xfId="0" applyNumberFormat="1" applyFont="1" applyFill="1" applyBorder="1" applyAlignment="1" applyProtection="1">
      <alignment vertical="center" wrapText="1"/>
      <protection locked="0"/>
    </xf>
    <xf numFmtId="164" fontId="4" fillId="24" borderId="10" xfId="0" applyNumberFormat="1" applyFont="1" applyFill="1" applyBorder="1" applyAlignment="1" applyProtection="1">
      <alignment vertical="center" wrapText="1"/>
      <protection locked="0"/>
    </xf>
    <xf numFmtId="164" fontId="2" fillId="24" borderId="10" xfId="0" applyNumberFormat="1" applyFont="1" applyFill="1" applyBorder="1" applyAlignment="1" applyProtection="1">
      <alignment vertical="center" wrapText="1"/>
      <protection locked="0"/>
    </xf>
    <xf numFmtId="165" fontId="2" fillId="24" borderId="10" xfId="0" applyNumberFormat="1" applyFont="1" applyFill="1" applyBorder="1" applyAlignment="1" applyProtection="1">
      <alignment vertical="center" wrapText="1"/>
      <protection locked="0"/>
    </xf>
    <xf numFmtId="0" fontId="14" fillId="0" borderId="13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7" fillId="0" borderId="13" xfId="53" applyFont="1" applyFill="1" applyBorder="1" applyAlignment="1">
      <alignment horizontal="center" vertical="center" wrapText="1"/>
      <protection/>
    </xf>
    <xf numFmtId="0" fontId="17" fillId="0" borderId="15" xfId="53" applyFont="1" applyFill="1" applyBorder="1" applyAlignment="1">
      <alignment horizontal="center" vertical="center" wrapText="1"/>
      <protection/>
    </xf>
    <xf numFmtId="0" fontId="15" fillId="0" borderId="11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49" fontId="15" fillId="0" borderId="16" xfId="0" applyNumberFormat="1" applyFont="1" applyBorder="1" applyAlignment="1">
      <alignment horizontal="center" vertical="center" wrapText="1"/>
    </xf>
    <xf numFmtId="49" fontId="15" fillId="0" borderId="17" xfId="0" applyNumberFormat="1" applyFont="1" applyBorder="1" applyAlignment="1">
      <alignment horizontal="center" vertical="center" wrapText="1"/>
    </xf>
    <xf numFmtId="49" fontId="15" fillId="0" borderId="12" xfId="0" applyNumberFormat="1" applyFont="1" applyBorder="1" applyAlignment="1">
      <alignment horizontal="center" vertical="center" wrapText="1"/>
    </xf>
    <xf numFmtId="49" fontId="15" fillId="0" borderId="18" xfId="0" applyNumberFormat="1" applyFont="1" applyBorder="1" applyAlignment="1">
      <alignment horizontal="center" vertical="center" wrapText="1"/>
    </xf>
    <xf numFmtId="49" fontId="15" fillId="0" borderId="19" xfId="0" applyNumberFormat="1" applyFont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 wrapText="1"/>
    </xf>
    <xf numFmtId="49" fontId="15" fillId="0" borderId="16" xfId="0" applyNumberFormat="1" applyFont="1" applyFill="1" applyBorder="1" applyAlignment="1">
      <alignment horizontal="center" vertical="center" wrapText="1"/>
    </xf>
    <xf numFmtId="49" fontId="15" fillId="0" borderId="17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49" fontId="15" fillId="0" borderId="18" xfId="0" applyNumberFormat="1" applyFont="1" applyFill="1" applyBorder="1" applyAlignment="1">
      <alignment horizontal="center" vertical="center" wrapText="1"/>
    </xf>
    <xf numFmtId="49" fontId="15" fillId="0" borderId="19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  <protection locked="0"/>
    </xf>
    <xf numFmtId="0" fontId="18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5"/>
  <sheetViews>
    <sheetView tabSelected="1" zoomScalePageLayoutView="0" workbookViewId="0" topLeftCell="A7">
      <pane xSplit="5040" topLeftCell="BD1" activePane="topRight" state="split"/>
      <selection pane="topLeft" activeCell="B18" sqref="B18"/>
      <selection pane="topRight" activeCell="BF21" sqref="BF21"/>
    </sheetView>
  </sheetViews>
  <sheetFormatPr defaultColWidth="9.00390625" defaultRowHeight="12.75"/>
  <cols>
    <col min="1" max="1" width="2.75390625" style="0" customWidth="1"/>
    <col min="2" max="2" width="41.625" style="0" customWidth="1"/>
    <col min="3" max="3" width="10.25390625" style="0" customWidth="1"/>
    <col min="4" max="5" width="11.00390625" style="0" customWidth="1"/>
    <col min="6" max="6" width="8.875" style="0" customWidth="1"/>
    <col min="7" max="7" width="10.875" style="0" customWidth="1"/>
    <col min="8" max="8" width="10.625" style="0" customWidth="1"/>
    <col min="9" max="9" width="9.25390625" style="0" hidden="1" customWidth="1"/>
    <col min="10" max="10" width="9.375" style="0" customWidth="1"/>
    <col min="12" max="12" width="10.375" style="0" customWidth="1"/>
    <col min="15" max="15" width="10.25390625" style="0" customWidth="1"/>
    <col min="16" max="16" width="9.75390625" style="0" customWidth="1"/>
    <col min="18" max="18" width="10.25390625" style="0" customWidth="1"/>
    <col min="19" max="19" width="8.875" style="0" customWidth="1"/>
    <col min="20" max="20" width="10.00390625" style="0" customWidth="1"/>
    <col min="21" max="21" width="10.375" style="0" customWidth="1"/>
    <col min="22" max="22" width="9.875" style="0" customWidth="1"/>
    <col min="23" max="23" width="11.00390625" style="9" customWidth="1"/>
    <col min="24" max="24" width="10.625" style="0" customWidth="1"/>
    <col min="26" max="26" width="9.125" style="9" customWidth="1"/>
    <col min="27" max="27" width="10.875" style="0" customWidth="1"/>
    <col min="30" max="30" width="10.625" style="0" customWidth="1"/>
    <col min="33" max="33" width="10.375" style="0" customWidth="1"/>
    <col min="34" max="34" width="8.875" style="17" customWidth="1"/>
    <col min="35" max="35" width="11.125" style="18" customWidth="1"/>
    <col min="36" max="36" width="10.375" style="18" customWidth="1"/>
    <col min="37" max="37" width="11.375" style="18" customWidth="1"/>
    <col min="38" max="38" width="10.625" style="18" customWidth="1"/>
    <col min="39" max="39" width="10.875" style="0" customWidth="1"/>
    <col min="40" max="41" width="10.625" style="0" customWidth="1"/>
    <col min="42" max="42" width="10.75390625" style="0" customWidth="1"/>
    <col min="43" max="43" width="12.00390625" style="0" customWidth="1"/>
    <col min="44" max="44" width="11.125" style="0" customWidth="1"/>
    <col min="45" max="45" width="11.00390625" style="0" customWidth="1"/>
    <col min="46" max="46" width="9.875" style="10" customWidth="1"/>
    <col min="47" max="47" width="9.25390625" style="0" customWidth="1"/>
    <col min="48" max="48" width="10.625" style="0" customWidth="1"/>
    <col min="49" max="49" width="10.375" style="0" customWidth="1"/>
    <col min="50" max="50" width="9.375" style="0" customWidth="1"/>
    <col min="51" max="51" width="10.375" style="0" customWidth="1"/>
    <col min="52" max="53" width="9.875" style="0" customWidth="1"/>
    <col min="54" max="54" width="10.625" style="0" customWidth="1"/>
    <col min="55" max="55" width="10.25390625" style="0" customWidth="1"/>
    <col min="56" max="56" width="9.375" style="0" bestFit="1" customWidth="1"/>
    <col min="57" max="57" width="10.75390625" style="0" customWidth="1"/>
    <col min="58" max="58" width="10.00390625" style="0" customWidth="1"/>
    <col min="59" max="59" width="10.125" style="0" customWidth="1"/>
    <col min="60" max="61" width="10.625" style="0" customWidth="1"/>
    <col min="62" max="62" width="13.125" style="0" customWidth="1"/>
    <col min="63" max="63" width="11.00390625" style="0" customWidth="1"/>
  </cols>
  <sheetData>
    <row r="1" spans="1:60" ht="15">
      <c r="A1" s="1"/>
      <c r="B1" s="4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7"/>
      <c r="Q1" s="7"/>
      <c r="R1" s="7"/>
      <c r="S1" s="100" t="s">
        <v>26</v>
      </c>
      <c r="T1" s="100"/>
      <c r="U1" s="100"/>
      <c r="V1" s="1"/>
      <c r="W1" s="11"/>
      <c r="X1" s="1"/>
      <c r="Y1" s="1"/>
      <c r="Z1" s="11"/>
      <c r="AA1" s="1"/>
      <c r="AB1" s="1"/>
      <c r="AC1" s="1"/>
      <c r="AD1" s="1"/>
      <c r="AE1" s="1"/>
      <c r="AF1" s="1"/>
      <c r="AG1" s="1"/>
      <c r="AH1" s="15"/>
      <c r="AI1" s="16"/>
      <c r="AJ1" s="16"/>
      <c r="AK1" s="16"/>
      <c r="AL1" s="16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1:60" ht="15.75" customHeight="1">
      <c r="A2" s="1"/>
      <c r="B2" s="1"/>
      <c r="C2" s="101" t="s">
        <v>45</v>
      </c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"/>
      <c r="W2" s="11"/>
      <c r="X2" s="1"/>
      <c r="Y2" s="1"/>
      <c r="Z2" s="11"/>
      <c r="AA2" s="1"/>
      <c r="AB2" s="1"/>
      <c r="AC2" s="1"/>
      <c r="AD2" s="1"/>
      <c r="AE2" s="1"/>
      <c r="AF2" s="1"/>
      <c r="AG2" s="1"/>
      <c r="AH2" s="15"/>
      <c r="AI2" s="16"/>
      <c r="AJ2" s="16"/>
      <c r="AK2" s="16"/>
      <c r="AL2" s="16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</row>
    <row r="3" spans="1:60" ht="15.75" customHeight="1">
      <c r="A3" s="1"/>
      <c r="B3" s="1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"/>
      <c r="U3" s="1"/>
      <c r="V3" s="1"/>
      <c r="W3" s="11"/>
      <c r="X3" s="1"/>
      <c r="Y3" s="1"/>
      <c r="Z3" s="11"/>
      <c r="AA3" s="1"/>
      <c r="AB3" s="1"/>
      <c r="AC3" s="1"/>
      <c r="AD3" s="1"/>
      <c r="AE3" s="1"/>
      <c r="AF3" s="1"/>
      <c r="AG3" s="1"/>
      <c r="AH3" s="15"/>
      <c r="AI3" s="16"/>
      <c r="AJ3" s="16"/>
      <c r="AK3" s="16"/>
      <c r="AL3" s="16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</row>
    <row r="4" spans="1:63" ht="12.75" customHeight="1">
      <c r="A4" s="102" t="s">
        <v>0</v>
      </c>
      <c r="B4" s="102"/>
      <c r="C4" s="62" t="s">
        <v>23</v>
      </c>
      <c r="D4" s="63"/>
      <c r="E4" s="64"/>
      <c r="F4" s="84" t="s">
        <v>1</v>
      </c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68" t="s">
        <v>22</v>
      </c>
      <c r="AR4" s="69"/>
      <c r="AS4" s="70"/>
      <c r="AT4" s="80" t="s">
        <v>1</v>
      </c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62" t="s">
        <v>21</v>
      </c>
      <c r="BJ4" s="63"/>
      <c r="BK4" s="64"/>
    </row>
    <row r="5" spans="1:63" ht="13.5" customHeight="1">
      <c r="A5" s="102"/>
      <c r="B5" s="102"/>
      <c r="C5" s="77"/>
      <c r="D5" s="78"/>
      <c r="E5" s="79"/>
      <c r="F5" s="80" t="s">
        <v>2</v>
      </c>
      <c r="G5" s="80"/>
      <c r="H5" s="80"/>
      <c r="I5" s="28"/>
      <c r="J5" s="81" t="s">
        <v>3</v>
      </c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3"/>
      <c r="AH5" s="80" t="s">
        <v>4</v>
      </c>
      <c r="AI5" s="80"/>
      <c r="AJ5" s="80"/>
      <c r="AK5" s="84" t="s">
        <v>3</v>
      </c>
      <c r="AL5" s="85"/>
      <c r="AM5" s="85"/>
      <c r="AN5" s="85"/>
      <c r="AO5" s="85"/>
      <c r="AP5" s="85"/>
      <c r="AQ5" s="71"/>
      <c r="AR5" s="72"/>
      <c r="AS5" s="73"/>
      <c r="AT5" s="84" t="s">
        <v>3</v>
      </c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77"/>
      <c r="BJ5" s="78"/>
      <c r="BK5" s="79"/>
    </row>
    <row r="6" spans="1:63" ht="59.25" customHeight="1">
      <c r="A6" s="102"/>
      <c r="B6" s="102"/>
      <c r="C6" s="77"/>
      <c r="D6" s="78"/>
      <c r="E6" s="79"/>
      <c r="F6" s="80"/>
      <c r="G6" s="80"/>
      <c r="H6" s="80"/>
      <c r="I6" s="26"/>
      <c r="J6" s="62" t="s">
        <v>5</v>
      </c>
      <c r="K6" s="63"/>
      <c r="L6" s="64"/>
      <c r="M6" s="62" t="s">
        <v>6</v>
      </c>
      <c r="N6" s="63"/>
      <c r="O6" s="64"/>
      <c r="P6" s="62" t="s">
        <v>16</v>
      </c>
      <c r="Q6" s="63"/>
      <c r="R6" s="64"/>
      <c r="S6" s="62" t="s">
        <v>44</v>
      </c>
      <c r="T6" s="63"/>
      <c r="U6" s="64"/>
      <c r="V6" s="62" t="s">
        <v>7</v>
      </c>
      <c r="W6" s="63"/>
      <c r="X6" s="64"/>
      <c r="Y6" s="62" t="s">
        <v>19</v>
      </c>
      <c r="Z6" s="63"/>
      <c r="AA6" s="64"/>
      <c r="AB6" s="62" t="s">
        <v>8</v>
      </c>
      <c r="AC6" s="63"/>
      <c r="AD6" s="64"/>
      <c r="AE6" s="62" t="s">
        <v>9</v>
      </c>
      <c r="AF6" s="63"/>
      <c r="AG6" s="64"/>
      <c r="AH6" s="80"/>
      <c r="AI6" s="80"/>
      <c r="AJ6" s="80"/>
      <c r="AK6" s="62" t="s">
        <v>17</v>
      </c>
      <c r="AL6" s="63"/>
      <c r="AM6" s="64"/>
      <c r="AN6" s="62" t="s">
        <v>18</v>
      </c>
      <c r="AO6" s="63"/>
      <c r="AP6" s="64"/>
      <c r="AQ6" s="71"/>
      <c r="AR6" s="72"/>
      <c r="AS6" s="73"/>
      <c r="AT6" s="94" t="s">
        <v>20</v>
      </c>
      <c r="AU6" s="95"/>
      <c r="AV6" s="96"/>
      <c r="AW6" s="93" t="s">
        <v>1</v>
      </c>
      <c r="AX6" s="93"/>
      <c r="AY6" s="93"/>
      <c r="AZ6" s="86" t="s">
        <v>24</v>
      </c>
      <c r="BA6" s="87"/>
      <c r="BB6" s="88"/>
      <c r="BC6" s="86" t="s">
        <v>14</v>
      </c>
      <c r="BD6" s="87"/>
      <c r="BE6" s="88"/>
      <c r="BF6" s="62" t="s">
        <v>25</v>
      </c>
      <c r="BG6" s="63"/>
      <c r="BH6" s="64"/>
      <c r="BI6" s="77"/>
      <c r="BJ6" s="78"/>
      <c r="BK6" s="79"/>
    </row>
    <row r="7" spans="1:63" ht="77.25" customHeight="1">
      <c r="A7" s="102"/>
      <c r="B7" s="102"/>
      <c r="C7" s="65"/>
      <c r="D7" s="66"/>
      <c r="E7" s="67"/>
      <c r="F7" s="80"/>
      <c r="G7" s="80"/>
      <c r="H7" s="80"/>
      <c r="I7" s="27"/>
      <c r="J7" s="65"/>
      <c r="K7" s="66"/>
      <c r="L7" s="67"/>
      <c r="M7" s="65"/>
      <c r="N7" s="66"/>
      <c r="O7" s="67"/>
      <c r="P7" s="65"/>
      <c r="Q7" s="66"/>
      <c r="R7" s="67"/>
      <c r="S7" s="65"/>
      <c r="T7" s="66"/>
      <c r="U7" s="67"/>
      <c r="V7" s="65"/>
      <c r="W7" s="66"/>
      <c r="X7" s="67"/>
      <c r="Y7" s="65"/>
      <c r="Z7" s="66"/>
      <c r="AA7" s="67"/>
      <c r="AB7" s="65"/>
      <c r="AC7" s="66"/>
      <c r="AD7" s="67"/>
      <c r="AE7" s="65"/>
      <c r="AF7" s="66"/>
      <c r="AG7" s="67"/>
      <c r="AH7" s="80"/>
      <c r="AI7" s="80"/>
      <c r="AJ7" s="80"/>
      <c r="AK7" s="65"/>
      <c r="AL7" s="66"/>
      <c r="AM7" s="67"/>
      <c r="AN7" s="65"/>
      <c r="AO7" s="66"/>
      <c r="AP7" s="67"/>
      <c r="AQ7" s="74"/>
      <c r="AR7" s="75"/>
      <c r="AS7" s="76"/>
      <c r="AT7" s="97"/>
      <c r="AU7" s="98"/>
      <c r="AV7" s="99"/>
      <c r="AW7" s="92" t="s">
        <v>15</v>
      </c>
      <c r="AX7" s="92"/>
      <c r="AY7" s="92"/>
      <c r="AZ7" s="89"/>
      <c r="BA7" s="90"/>
      <c r="BB7" s="91"/>
      <c r="BC7" s="89"/>
      <c r="BD7" s="90"/>
      <c r="BE7" s="91"/>
      <c r="BF7" s="65"/>
      <c r="BG7" s="66"/>
      <c r="BH7" s="67"/>
      <c r="BI7" s="65"/>
      <c r="BJ7" s="66"/>
      <c r="BK7" s="67"/>
    </row>
    <row r="8" spans="1:63" ht="24.75" customHeight="1">
      <c r="A8" s="102"/>
      <c r="B8" s="102"/>
      <c r="C8" s="41" t="s">
        <v>10</v>
      </c>
      <c r="D8" s="41" t="s">
        <v>11</v>
      </c>
      <c r="E8" s="41" t="s">
        <v>12</v>
      </c>
      <c r="F8" s="41" t="s">
        <v>10</v>
      </c>
      <c r="G8" s="41" t="s">
        <v>11</v>
      </c>
      <c r="H8" s="41" t="s">
        <v>12</v>
      </c>
      <c r="I8" s="41"/>
      <c r="J8" s="41" t="s">
        <v>10</v>
      </c>
      <c r="K8" s="41" t="s">
        <v>11</v>
      </c>
      <c r="L8" s="41" t="s">
        <v>12</v>
      </c>
      <c r="M8" s="41" t="s">
        <v>10</v>
      </c>
      <c r="N8" s="41" t="s">
        <v>11</v>
      </c>
      <c r="O8" s="41" t="s">
        <v>12</v>
      </c>
      <c r="P8" s="41" t="s">
        <v>10</v>
      </c>
      <c r="Q8" s="41" t="s">
        <v>11</v>
      </c>
      <c r="R8" s="41" t="s">
        <v>12</v>
      </c>
      <c r="S8" s="41" t="s">
        <v>10</v>
      </c>
      <c r="T8" s="41" t="s">
        <v>11</v>
      </c>
      <c r="U8" s="41" t="s">
        <v>12</v>
      </c>
      <c r="V8" s="41" t="s">
        <v>10</v>
      </c>
      <c r="W8" s="42" t="s">
        <v>11</v>
      </c>
      <c r="X8" s="41" t="s">
        <v>12</v>
      </c>
      <c r="Y8" s="41" t="s">
        <v>10</v>
      </c>
      <c r="Z8" s="42" t="s">
        <v>11</v>
      </c>
      <c r="AA8" s="41" t="s">
        <v>12</v>
      </c>
      <c r="AB8" s="41" t="s">
        <v>10</v>
      </c>
      <c r="AC8" s="41" t="s">
        <v>11</v>
      </c>
      <c r="AD8" s="41" t="s">
        <v>12</v>
      </c>
      <c r="AE8" s="41" t="s">
        <v>10</v>
      </c>
      <c r="AF8" s="41" t="s">
        <v>11</v>
      </c>
      <c r="AG8" s="41" t="s">
        <v>12</v>
      </c>
      <c r="AH8" s="42" t="s">
        <v>10</v>
      </c>
      <c r="AI8" s="41" t="s">
        <v>11</v>
      </c>
      <c r="AJ8" s="41" t="s">
        <v>12</v>
      </c>
      <c r="AK8" s="41" t="s">
        <v>10</v>
      </c>
      <c r="AL8" s="41" t="s">
        <v>11</v>
      </c>
      <c r="AM8" s="41" t="s">
        <v>12</v>
      </c>
      <c r="AN8" s="41" t="s">
        <v>10</v>
      </c>
      <c r="AO8" s="41" t="s">
        <v>11</v>
      </c>
      <c r="AP8" s="41" t="s">
        <v>12</v>
      </c>
      <c r="AQ8" s="41" t="s">
        <v>10</v>
      </c>
      <c r="AR8" s="41" t="s">
        <v>11</v>
      </c>
      <c r="AS8" s="41" t="s">
        <v>12</v>
      </c>
      <c r="AT8" s="43" t="s">
        <v>10</v>
      </c>
      <c r="AU8" s="41" t="s">
        <v>11</v>
      </c>
      <c r="AV8" s="41" t="s">
        <v>12</v>
      </c>
      <c r="AW8" s="41" t="s">
        <v>10</v>
      </c>
      <c r="AX8" s="41" t="s">
        <v>11</v>
      </c>
      <c r="AY8" s="41" t="s">
        <v>12</v>
      </c>
      <c r="AZ8" s="41" t="s">
        <v>10</v>
      </c>
      <c r="BA8" s="41" t="s">
        <v>11</v>
      </c>
      <c r="BB8" s="41" t="s">
        <v>12</v>
      </c>
      <c r="BC8" s="41" t="s">
        <v>10</v>
      </c>
      <c r="BD8" s="41" t="s">
        <v>11</v>
      </c>
      <c r="BE8" s="41" t="s">
        <v>12</v>
      </c>
      <c r="BF8" s="41" t="s">
        <v>10</v>
      </c>
      <c r="BG8" s="41" t="s">
        <v>11</v>
      </c>
      <c r="BH8" s="41" t="s">
        <v>12</v>
      </c>
      <c r="BI8" s="41" t="s">
        <v>10</v>
      </c>
      <c r="BJ8" s="41" t="s">
        <v>11</v>
      </c>
      <c r="BK8" s="41" t="s">
        <v>12</v>
      </c>
    </row>
    <row r="9" spans="1:63" ht="12.75">
      <c r="A9" s="58">
        <v>1</v>
      </c>
      <c r="B9" s="59"/>
      <c r="C9" s="35">
        <v>2</v>
      </c>
      <c r="D9" s="35">
        <v>3</v>
      </c>
      <c r="E9" s="36">
        <v>4</v>
      </c>
      <c r="F9" s="35">
        <v>5</v>
      </c>
      <c r="G9" s="35">
        <v>6</v>
      </c>
      <c r="H9" s="36">
        <v>7</v>
      </c>
      <c r="I9" s="36"/>
      <c r="J9" s="36">
        <v>8</v>
      </c>
      <c r="K9" s="36">
        <v>9</v>
      </c>
      <c r="L9" s="36">
        <v>10</v>
      </c>
      <c r="M9" s="36">
        <v>11</v>
      </c>
      <c r="N9" s="36">
        <v>12</v>
      </c>
      <c r="O9" s="36">
        <v>13</v>
      </c>
      <c r="P9" s="36">
        <v>14</v>
      </c>
      <c r="Q9" s="36">
        <v>15</v>
      </c>
      <c r="R9" s="36">
        <v>16</v>
      </c>
      <c r="S9" s="36">
        <v>17</v>
      </c>
      <c r="T9" s="36">
        <v>18</v>
      </c>
      <c r="U9" s="36">
        <v>19</v>
      </c>
      <c r="V9" s="36">
        <v>20</v>
      </c>
      <c r="W9" s="37">
        <v>21</v>
      </c>
      <c r="X9" s="36">
        <v>22</v>
      </c>
      <c r="Y9" s="36">
        <v>23</v>
      </c>
      <c r="Z9" s="37">
        <v>24</v>
      </c>
      <c r="AA9" s="36">
        <v>25</v>
      </c>
      <c r="AB9" s="36">
        <v>26</v>
      </c>
      <c r="AC9" s="36">
        <v>27</v>
      </c>
      <c r="AD9" s="36">
        <v>28</v>
      </c>
      <c r="AE9" s="36">
        <v>29</v>
      </c>
      <c r="AF9" s="36">
        <v>30</v>
      </c>
      <c r="AG9" s="36">
        <v>31</v>
      </c>
      <c r="AH9" s="38">
        <v>32</v>
      </c>
      <c r="AI9" s="35">
        <v>33</v>
      </c>
      <c r="AJ9" s="35">
        <v>34</v>
      </c>
      <c r="AK9" s="35">
        <v>35</v>
      </c>
      <c r="AL9" s="35">
        <v>36</v>
      </c>
      <c r="AM9" s="35">
        <v>37</v>
      </c>
      <c r="AN9" s="35">
        <v>38</v>
      </c>
      <c r="AO9" s="35">
        <v>39</v>
      </c>
      <c r="AP9" s="35">
        <v>40</v>
      </c>
      <c r="AQ9" s="38">
        <v>41</v>
      </c>
      <c r="AR9" s="35">
        <v>42</v>
      </c>
      <c r="AS9" s="35">
        <v>43</v>
      </c>
      <c r="AT9" s="39">
        <v>44</v>
      </c>
      <c r="AU9" s="35">
        <v>45</v>
      </c>
      <c r="AV9" s="35">
        <v>46</v>
      </c>
      <c r="AW9" s="35">
        <v>47</v>
      </c>
      <c r="AX9" s="35">
        <v>48</v>
      </c>
      <c r="AY9" s="35">
        <v>49</v>
      </c>
      <c r="AZ9" s="38">
        <v>50</v>
      </c>
      <c r="BA9" s="38">
        <v>51</v>
      </c>
      <c r="BB9" s="38">
        <v>52</v>
      </c>
      <c r="BC9" s="38">
        <v>53</v>
      </c>
      <c r="BD9" s="38">
        <v>54</v>
      </c>
      <c r="BE9" s="38">
        <v>55</v>
      </c>
      <c r="BF9" s="38">
        <v>56</v>
      </c>
      <c r="BG9" s="38">
        <v>57</v>
      </c>
      <c r="BH9" s="38">
        <v>58</v>
      </c>
      <c r="BI9" s="35">
        <v>59</v>
      </c>
      <c r="BJ9" s="35">
        <v>60</v>
      </c>
      <c r="BK9" s="36">
        <v>61</v>
      </c>
    </row>
    <row r="10" spans="1:65" s="18" customFormat="1" ht="12.75">
      <c r="A10" s="2">
        <v>1</v>
      </c>
      <c r="B10" s="45" t="s">
        <v>28</v>
      </c>
      <c r="C10" s="46">
        <f>F10+AH10</f>
        <v>4312.2</v>
      </c>
      <c r="D10" s="47">
        <v>1507.3</v>
      </c>
      <c r="E10" s="3">
        <f>D10/C10*100</f>
        <v>34.954315662538846</v>
      </c>
      <c r="F10" s="29">
        <v>745.1</v>
      </c>
      <c r="G10" s="3">
        <v>115.5</v>
      </c>
      <c r="H10" s="3">
        <f>G10/F10*100</f>
        <v>15.501274996644746</v>
      </c>
      <c r="I10" s="3">
        <f>K10+N10+Q10+T10</f>
        <v>87.3</v>
      </c>
      <c r="J10" s="29">
        <v>129.6</v>
      </c>
      <c r="K10" s="3">
        <v>35.3</v>
      </c>
      <c r="L10" s="3">
        <f>K10/J10*100</f>
        <v>27.23765432098765</v>
      </c>
      <c r="M10" s="29">
        <v>3.9</v>
      </c>
      <c r="N10" s="3"/>
      <c r="O10" s="3">
        <f>N10/M10*100</f>
        <v>0</v>
      </c>
      <c r="P10" s="29">
        <v>34.3</v>
      </c>
      <c r="Q10" s="3">
        <v>2.6</v>
      </c>
      <c r="R10" s="3">
        <f>Q10/P10*100</f>
        <v>7.580174927113703</v>
      </c>
      <c r="S10" s="29">
        <v>214.2</v>
      </c>
      <c r="T10" s="3">
        <v>49.4</v>
      </c>
      <c r="U10" s="3">
        <f>T10/S10*100</f>
        <v>23.062558356676004</v>
      </c>
      <c r="V10" s="29">
        <v>40</v>
      </c>
      <c r="W10" s="14">
        <v>19.6</v>
      </c>
      <c r="X10" s="3">
        <f>W10/V10*100</f>
        <v>49.00000000000001</v>
      </c>
      <c r="Y10" s="29"/>
      <c r="Z10" s="14"/>
      <c r="AA10" s="3" t="e">
        <f>Z10/Y10*100</f>
        <v>#DIV/0!</v>
      </c>
      <c r="AB10" s="29">
        <v>3.1</v>
      </c>
      <c r="AC10" s="3">
        <v>4.5</v>
      </c>
      <c r="AD10" s="3">
        <f>AC10/AB10*100</f>
        <v>145.16129032258064</v>
      </c>
      <c r="AE10" s="29"/>
      <c r="AF10" s="3"/>
      <c r="AG10" s="3" t="e">
        <f>AF10/AE10*100</f>
        <v>#DIV/0!</v>
      </c>
      <c r="AH10" s="29">
        <v>3567.1</v>
      </c>
      <c r="AI10" s="3">
        <v>1391.8</v>
      </c>
      <c r="AJ10" s="3">
        <f>AI10/AH10*100</f>
        <v>39.017689439600794</v>
      </c>
      <c r="AK10" s="29">
        <v>2473.4</v>
      </c>
      <c r="AL10" s="3">
        <v>1036.8</v>
      </c>
      <c r="AM10" s="3">
        <f>AL10/AK10*100</f>
        <v>41.91800760087329</v>
      </c>
      <c r="AN10" s="29">
        <v>0</v>
      </c>
      <c r="AO10" s="3"/>
      <c r="AP10" s="3" t="e">
        <f>AO10/AN10*100</f>
        <v>#DIV/0!</v>
      </c>
      <c r="AQ10" s="48">
        <v>4653.9</v>
      </c>
      <c r="AR10" s="4">
        <v>1578.7</v>
      </c>
      <c r="AS10" s="3">
        <f>AR10/AQ10*100</f>
        <v>33.92208685188767</v>
      </c>
      <c r="AT10" s="49">
        <v>796.8</v>
      </c>
      <c r="AU10" s="4">
        <v>231.4</v>
      </c>
      <c r="AV10" s="3">
        <f>AU10/AT10*100</f>
        <v>29.04116465863454</v>
      </c>
      <c r="AW10" s="50">
        <v>786</v>
      </c>
      <c r="AX10" s="4">
        <v>224.3</v>
      </c>
      <c r="AY10" s="3">
        <f>AX10/AW10*100</f>
        <v>28.536895674300254</v>
      </c>
      <c r="AZ10" s="32">
        <v>715.7</v>
      </c>
      <c r="BA10" s="6">
        <v>94.6</v>
      </c>
      <c r="BB10" s="14">
        <f>BA10/AZ10*100</f>
        <v>13.21782869917563</v>
      </c>
      <c r="BC10" s="50">
        <v>885.6</v>
      </c>
      <c r="BD10" s="6">
        <v>470.7</v>
      </c>
      <c r="BE10" s="3">
        <f>BD10/BC10*100</f>
        <v>53.15040650406504</v>
      </c>
      <c r="BF10" s="50">
        <v>1391.1</v>
      </c>
      <c r="BG10" s="4">
        <v>338.1</v>
      </c>
      <c r="BH10" s="3">
        <f>BG10/BF10*100</f>
        <v>24.3045072244986</v>
      </c>
      <c r="BI10" s="48">
        <f>C10-AQ10</f>
        <v>-341.6999999999998</v>
      </c>
      <c r="BJ10" s="51">
        <f>D10-AR10</f>
        <v>-71.40000000000009</v>
      </c>
      <c r="BK10" s="3">
        <f>BJ10/BI10*100</f>
        <v>20.89552238805974</v>
      </c>
      <c r="BM10" s="20"/>
    </row>
    <row r="11" spans="1:65" s="18" customFormat="1" ht="12.75" customHeight="1">
      <c r="A11" s="2">
        <v>2</v>
      </c>
      <c r="B11" s="45" t="s">
        <v>29</v>
      </c>
      <c r="C11" s="46">
        <f aca="true" t="shared" si="0" ref="C11:C26">F11+AH11</f>
        <v>3832.7</v>
      </c>
      <c r="D11" s="47">
        <v>1188.3</v>
      </c>
      <c r="E11" s="3">
        <f aca="true" t="shared" si="1" ref="E11:E27">D11/C11*100</f>
        <v>31.004252876562216</v>
      </c>
      <c r="F11" s="29">
        <v>890.6</v>
      </c>
      <c r="G11" s="3">
        <v>133.6</v>
      </c>
      <c r="H11" s="3">
        <f aca="true" t="shared" si="2" ref="H11:H26">G11/F11*100</f>
        <v>15.001122838535819</v>
      </c>
      <c r="I11" s="3">
        <f aca="true" t="shared" si="3" ref="I11:I27">K11+N11+Q11+T11</f>
        <v>37</v>
      </c>
      <c r="J11" s="29">
        <v>150.4</v>
      </c>
      <c r="K11" s="3">
        <v>22.8</v>
      </c>
      <c r="L11" s="3">
        <f>K11/J11*100</f>
        <v>15.159574468085108</v>
      </c>
      <c r="M11" s="29">
        <v>53.5</v>
      </c>
      <c r="N11" s="3"/>
      <c r="O11" s="3">
        <f aca="true" t="shared" si="4" ref="O11:O26">N11/M11*100</f>
        <v>0</v>
      </c>
      <c r="P11" s="29">
        <v>48.9</v>
      </c>
      <c r="Q11" s="3">
        <v>9.3</v>
      </c>
      <c r="R11" s="3">
        <f aca="true" t="shared" si="5" ref="R11:R26">Q11/P11*100</f>
        <v>19.018404907975462</v>
      </c>
      <c r="S11" s="29">
        <v>195.5</v>
      </c>
      <c r="T11" s="3">
        <v>4.9</v>
      </c>
      <c r="U11" s="3">
        <f aca="true" t="shared" si="6" ref="U11:U26">T11/S11*100</f>
        <v>2.506393861892583</v>
      </c>
      <c r="V11" s="29">
        <v>31.3</v>
      </c>
      <c r="W11" s="14">
        <v>11.4</v>
      </c>
      <c r="X11" s="3">
        <f aca="true" t="shared" si="7" ref="X11:X26">W11/V11*100</f>
        <v>36.42172523961661</v>
      </c>
      <c r="Y11" s="29"/>
      <c r="Z11" s="14"/>
      <c r="AA11" s="3" t="e">
        <f aca="true" t="shared" si="8" ref="AA11:AA26">Z11/Y11*100</f>
        <v>#DIV/0!</v>
      </c>
      <c r="AB11" s="29">
        <v>0</v>
      </c>
      <c r="AC11" s="3"/>
      <c r="AD11" s="3" t="e">
        <f aca="true" t="shared" si="9" ref="AD11:AD26">AC11/AB11*100</f>
        <v>#DIV/0!</v>
      </c>
      <c r="AE11" s="29"/>
      <c r="AF11" s="3"/>
      <c r="AG11" s="3" t="e">
        <f aca="true" t="shared" si="10" ref="AG11:AG26">AF11/AE11*100</f>
        <v>#DIV/0!</v>
      </c>
      <c r="AH11" s="29">
        <v>2942.1</v>
      </c>
      <c r="AI11" s="3">
        <v>1054.7</v>
      </c>
      <c r="AJ11" s="3">
        <f>AI11/AH11*100</f>
        <v>35.848543557323005</v>
      </c>
      <c r="AK11" s="29">
        <v>2251.5</v>
      </c>
      <c r="AL11" s="3">
        <v>942.5</v>
      </c>
      <c r="AM11" s="3">
        <f aca="true" t="shared" si="11" ref="AM11:AM26">AL11/AK11*100</f>
        <v>41.86098156784366</v>
      </c>
      <c r="AN11" s="29">
        <v>0</v>
      </c>
      <c r="AO11" s="3"/>
      <c r="AP11" s="3" t="e">
        <f aca="true" t="shared" si="12" ref="AP11:AP26">AO11/AN11*100</f>
        <v>#DIV/0!</v>
      </c>
      <c r="AQ11" s="48">
        <v>3904.4</v>
      </c>
      <c r="AR11" s="4">
        <v>668.8</v>
      </c>
      <c r="AS11" s="3">
        <f aca="true" t="shared" si="13" ref="AS11:AS26">AR11/AQ11*100</f>
        <v>17.129392480278657</v>
      </c>
      <c r="AT11" s="52">
        <v>801.7</v>
      </c>
      <c r="AU11" s="4">
        <v>232.7</v>
      </c>
      <c r="AV11" s="3">
        <f aca="true" t="shared" si="14" ref="AV11:AV26">AU11/AT11*100</f>
        <v>29.02582013221903</v>
      </c>
      <c r="AW11" s="50">
        <v>796.5</v>
      </c>
      <c r="AX11" s="4">
        <v>232.7</v>
      </c>
      <c r="AY11" s="3">
        <f aca="true" t="shared" si="15" ref="AY11:AY26">AX11/AW11*100</f>
        <v>29.215317011927176</v>
      </c>
      <c r="AZ11" s="31">
        <v>627.9</v>
      </c>
      <c r="BA11" s="6">
        <v>70.6</v>
      </c>
      <c r="BB11" s="14">
        <f aca="true" t="shared" si="16" ref="BB11:BB26">BA11/AZ11*100</f>
        <v>11.243828635132983</v>
      </c>
      <c r="BC11" s="50">
        <v>871.3</v>
      </c>
      <c r="BD11" s="6">
        <v>107.4</v>
      </c>
      <c r="BE11" s="3">
        <f aca="true" t="shared" si="17" ref="BE11:BE26">BD11/BC11*100</f>
        <v>12.326408814415243</v>
      </c>
      <c r="BF11" s="50">
        <v>1319.2</v>
      </c>
      <c r="BG11" s="4">
        <v>239.3</v>
      </c>
      <c r="BH11" s="3">
        <f aca="true" t="shared" si="18" ref="BH11:BH26">BG11/BF11*100</f>
        <v>18.139781685870222</v>
      </c>
      <c r="BI11" s="48">
        <f aca="true" t="shared" si="19" ref="BI11:BI26">C11-AQ11</f>
        <v>-71.70000000000027</v>
      </c>
      <c r="BJ11" s="51">
        <f aca="true" t="shared" si="20" ref="BJ11:BJ26">D11-AR11</f>
        <v>519.5</v>
      </c>
      <c r="BK11" s="3">
        <f aca="true" t="shared" si="21" ref="BK11:BK27">BJ11/BI11*100</f>
        <v>-724.5467224546695</v>
      </c>
      <c r="BM11" s="20"/>
    </row>
    <row r="12" spans="1:65" s="18" customFormat="1" ht="12.75">
      <c r="A12" s="2">
        <v>3</v>
      </c>
      <c r="B12" s="45" t="s">
        <v>30</v>
      </c>
      <c r="C12" s="46">
        <f t="shared" si="0"/>
        <v>4862.6</v>
      </c>
      <c r="D12" s="47">
        <v>1569.1</v>
      </c>
      <c r="E12" s="3">
        <f t="shared" si="1"/>
        <v>32.26874511578168</v>
      </c>
      <c r="F12" s="29">
        <v>1140.1</v>
      </c>
      <c r="G12" s="3">
        <v>288.7</v>
      </c>
      <c r="H12" s="3">
        <f t="shared" si="2"/>
        <v>25.322340145601263</v>
      </c>
      <c r="I12" s="3">
        <f t="shared" si="3"/>
        <v>145.39999999999998</v>
      </c>
      <c r="J12" s="29">
        <v>301</v>
      </c>
      <c r="K12" s="3">
        <v>99.1</v>
      </c>
      <c r="L12" s="3">
        <f aca="true" t="shared" si="22" ref="L12:L26">K12/J12*100</f>
        <v>32.923588039867106</v>
      </c>
      <c r="M12" s="29">
        <v>10.7</v>
      </c>
      <c r="N12" s="3">
        <v>0.1</v>
      </c>
      <c r="O12" s="3">
        <f t="shared" si="4"/>
        <v>0.9345794392523366</v>
      </c>
      <c r="P12" s="29">
        <v>63.7</v>
      </c>
      <c r="Q12" s="3">
        <v>11.8</v>
      </c>
      <c r="R12" s="3">
        <f t="shared" si="5"/>
        <v>18.524332810047095</v>
      </c>
      <c r="S12" s="30">
        <v>309.2</v>
      </c>
      <c r="T12" s="3">
        <v>34.4</v>
      </c>
      <c r="U12" s="3">
        <f t="shared" si="6"/>
        <v>11.1254851228978</v>
      </c>
      <c r="V12" s="29">
        <v>29</v>
      </c>
      <c r="W12" s="14">
        <v>11.1</v>
      </c>
      <c r="X12" s="3">
        <f t="shared" si="7"/>
        <v>38.275862068965516</v>
      </c>
      <c r="Y12" s="29"/>
      <c r="Z12" s="14"/>
      <c r="AA12" s="3" t="e">
        <f t="shared" si="8"/>
        <v>#DIV/0!</v>
      </c>
      <c r="AB12" s="29">
        <v>17.5</v>
      </c>
      <c r="AC12" s="3">
        <v>15</v>
      </c>
      <c r="AD12" s="3">
        <f t="shared" si="9"/>
        <v>85.71428571428571</v>
      </c>
      <c r="AE12" s="29"/>
      <c r="AF12" s="3"/>
      <c r="AG12" s="3" t="e">
        <f t="shared" si="10"/>
        <v>#DIV/0!</v>
      </c>
      <c r="AH12" s="29">
        <v>3722.5</v>
      </c>
      <c r="AI12" s="3">
        <v>1280.4</v>
      </c>
      <c r="AJ12" s="3">
        <f>AI12/AH12*100</f>
        <v>34.396239086635326</v>
      </c>
      <c r="AK12" s="29">
        <v>2446</v>
      </c>
      <c r="AL12" s="3">
        <v>1025</v>
      </c>
      <c r="AM12" s="3">
        <f t="shared" si="11"/>
        <v>41.90515126737531</v>
      </c>
      <c r="AN12" s="29">
        <v>0</v>
      </c>
      <c r="AO12" s="3"/>
      <c r="AP12" s="3" t="e">
        <f t="shared" si="12"/>
        <v>#DIV/0!</v>
      </c>
      <c r="AQ12" s="31">
        <v>5135.1</v>
      </c>
      <c r="AR12" s="4">
        <v>1439.6</v>
      </c>
      <c r="AS12" s="3">
        <f t="shared" si="13"/>
        <v>28.03450760452571</v>
      </c>
      <c r="AT12" s="52">
        <v>811.1</v>
      </c>
      <c r="AU12" s="4">
        <v>248.7</v>
      </c>
      <c r="AV12" s="3">
        <f t="shared" si="14"/>
        <v>30.662063863888545</v>
      </c>
      <c r="AW12" s="50">
        <v>809.1</v>
      </c>
      <c r="AX12" s="4">
        <v>248.7</v>
      </c>
      <c r="AY12" s="3">
        <f t="shared" si="15"/>
        <v>30.737856878012604</v>
      </c>
      <c r="AZ12" s="31">
        <v>755.7</v>
      </c>
      <c r="BA12" s="6">
        <v>89.9</v>
      </c>
      <c r="BB12" s="14">
        <f t="shared" si="16"/>
        <v>11.896255127696175</v>
      </c>
      <c r="BC12" s="50">
        <v>1234.5</v>
      </c>
      <c r="BD12" s="6">
        <v>371.6</v>
      </c>
      <c r="BE12" s="3">
        <f t="shared" si="17"/>
        <v>30.101255569056303</v>
      </c>
      <c r="BF12" s="50">
        <v>1754.6</v>
      </c>
      <c r="BG12" s="4">
        <v>695.5</v>
      </c>
      <c r="BH12" s="3">
        <f t="shared" si="18"/>
        <v>39.638664082981876</v>
      </c>
      <c r="BI12" s="48">
        <f t="shared" si="19"/>
        <v>-272.5</v>
      </c>
      <c r="BJ12" s="51">
        <f t="shared" si="20"/>
        <v>129.5</v>
      </c>
      <c r="BK12" s="3">
        <f t="shared" si="21"/>
        <v>-47.522935779816514</v>
      </c>
      <c r="BM12" s="20"/>
    </row>
    <row r="13" spans="1:65" s="18" customFormat="1" ht="12.75">
      <c r="A13" s="2">
        <v>4</v>
      </c>
      <c r="B13" s="45" t="s">
        <v>31</v>
      </c>
      <c r="C13" s="46">
        <f t="shared" si="0"/>
        <v>4271.2</v>
      </c>
      <c r="D13" s="47">
        <v>1765.9</v>
      </c>
      <c r="E13" s="3">
        <f t="shared" si="1"/>
        <v>41.34435287507024</v>
      </c>
      <c r="F13" s="29">
        <v>826.7</v>
      </c>
      <c r="G13" s="3">
        <v>176</v>
      </c>
      <c r="H13" s="3">
        <f t="shared" si="2"/>
        <v>21.289464134510705</v>
      </c>
      <c r="I13" s="3">
        <f t="shared" si="3"/>
        <v>93.4</v>
      </c>
      <c r="J13" s="29">
        <v>185.9</v>
      </c>
      <c r="K13" s="3">
        <v>51.1</v>
      </c>
      <c r="L13" s="3">
        <f t="shared" si="22"/>
        <v>27.48789671866595</v>
      </c>
      <c r="M13" s="29">
        <v>117.6</v>
      </c>
      <c r="N13" s="3">
        <v>29.4</v>
      </c>
      <c r="O13" s="3">
        <f t="shared" si="4"/>
        <v>25</v>
      </c>
      <c r="P13" s="29">
        <v>20.2</v>
      </c>
      <c r="Q13" s="3">
        <v>0.4</v>
      </c>
      <c r="R13" s="3">
        <f t="shared" si="5"/>
        <v>1.9801980198019802</v>
      </c>
      <c r="S13" s="29">
        <v>178.5</v>
      </c>
      <c r="T13" s="3">
        <v>12.5</v>
      </c>
      <c r="U13" s="3">
        <f t="shared" si="6"/>
        <v>7.002801120448179</v>
      </c>
      <c r="V13" s="29">
        <v>14</v>
      </c>
      <c r="W13" s="14">
        <v>5.4</v>
      </c>
      <c r="X13" s="3">
        <f t="shared" si="7"/>
        <v>38.57142857142858</v>
      </c>
      <c r="Y13" s="29"/>
      <c r="Z13" s="14"/>
      <c r="AA13" s="3" t="e">
        <f t="shared" si="8"/>
        <v>#DIV/0!</v>
      </c>
      <c r="AB13" s="29">
        <v>52.5</v>
      </c>
      <c r="AC13" s="3">
        <v>24</v>
      </c>
      <c r="AD13" s="3">
        <f t="shared" si="9"/>
        <v>45.714285714285715</v>
      </c>
      <c r="AE13" s="29"/>
      <c r="AF13" s="3"/>
      <c r="AG13" s="3" t="e">
        <f t="shared" si="10"/>
        <v>#DIV/0!</v>
      </c>
      <c r="AH13" s="29">
        <v>3444.5</v>
      </c>
      <c r="AI13" s="3">
        <v>1589.9</v>
      </c>
      <c r="AJ13" s="3">
        <f>AI13/AH13*100</f>
        <v>46.157642618667445</v>
      </c>
      <c r="AK13" s="29">
        <v>1792</v>
      </c>
      <c r="AL13" s="3">
        <v>738.5</v>
      </c>
      <c r="AM13" s="3">
        <f t="shared" si="11"/>
        <v>41.2109375</v>
      </c>
      <c r="AN13" s="29">
        <v>438.4</v>
      </c>
      <c r="AO13" s="3">
        <v>182.6</v>
      </c>
      <c r="AP13" s="3">
        <f t="shared" si="12"/>
        <v>41.6514598540146</v>
      </c>
      <c r="AQ13" s="31">
        <v>5353.7</v>
      </c>
      <c r="AR13" s="4">
        <v>2615.8</v>
      </c>
      <c r="AS13" s="3">
        <f t="shared" si="13"/>
        <v>48.85966714608589</v>
      </c>
      <c r="AT13" s="52">
        <v>813.2</v>
      </c>
      <c r="AU13" s="4">
        <v>272.9</v>
      </c>
      <c r="AV13" s="3">
        <f t="shared" si="14"/>
        <v>33.55878012788981</v>
      </c>
      <c r="AW13" s="50">
        <v>810.7</v>
      </c>
      <c r="AX13" s="4">
        <v>271.5</v>
      </c>
      <c r="AY13" s="3">
        <f t="shared" si="15"/>
        <v>33.48957690884421</v>
      </c>
      <c r="AZ13" s="31">
        <v>525.1</v>
      </c>
      <c r="BA13" s="6">
        <v>72</v>
      </c>
      <c r="BB13" s="14">
        <f t="shared" si="16"/>
        <v>13.711673966863454</v>
      </c>
      <c r="BC13" s="50">
        <v>1593.7</v>
      </c>
      <c r="BD13" s="6">
        <v>1220.2</v>
      </c>
      <c r="BE13" s="3">
        <f t="shared" si="17"/>
        <v>76.56397063437285</v>
      </c>
      <c r="BF13" s="50">
        <v>2036.9</v>
      </c>
      <c r="BG13" s="4">
        <v>934.8</v>
      </c>
      <c r="BH13" s="3">
        <f t="shared" si="18"/>
        <v>45.89326918356325</v>
      </c>
      <c r="BI13" s="48">
        <f t="shared" si="19"/>
        <v>-1082.5</v>
      </c>
      <c r="BJ13" s="51">
        <f t="shared" si="20"/>
        <v>-849.9000000000001</v>
      </c>
      <c r="BK13" s="3">
        <f t="shared" si="21"/>
        <v>78.51270207852194</v>
      </c>
      <c r="BM13" s="20"/>
    </row>
    <row r="14" spans="1:65" s="18" customFormat="1" ht="12.75">
      <c r="A14" s="2">
        <v>5</v>
      </c>
      <c r="B14" s="45" t="s">
        <v>32</v>
      </c>
      <c r="C14" s="46">
        <f t="shared" si="0"/>
        <v>4452.8</v>
      </c>
      <c r="D14" s="47">
        <v>1159.3</v>
      </c>
      <c r="E14" s="3">
        <f t="shared" si="1"/>
        <v>26.035303629177143</v>
      </c>
      <c r="F14" s="29">
        <v>2298.4</v>
      </c>
      <c r="G14" s="3">
        <v>676.2</v>
      </c>
      <c r="H14" s="3">
        <f t="shared" si="2"/>
        <v>29.42046641141664</v>
      </c>
      <c r="I14" s="3">
        <f t="shared" si="3"/>
        <v>537.1999999999999</v>
      </c>
      <c r="J14" s="29">
        <v>1640</v>
      </c>
      <c r="K14" s="3">
        <v>429.7</v>
      </c>
      <c r="L14" s="3">
        <f t="shared" si="22"/>
        <v>26.201219512195124</v>
      </c>
      <c r="M14" s="29">
        <v>5.1</v>
      </c>
      <c r="N14" s="3"/>
      <c r="O14" s="3">
        <f t="shared" si="4"/>
        <v>0</v>
      </c>
      <c r="P14" s="29">
        <v>31.3</v>
      </c>
      <c r="Q14" s="3">
        <v>1.2</v>
      </c>
      <c r="R14" s="3">
        <f t="shared" si="5"/>
        <v>3.8338658146964857</v>
      </c>
      <c r="S14" s="29">
        <v>418.8</v>
      </c>
      <c r="T14" s="3">
        <v>106.3</v>
      </c>
      <c r="U14" s="3">
        <f t="shared" si="6"/>
        <v>25.38204393505253</v>
      </c>
      <c r="V14" s="29">
        <v>99</v>
      </c>
      <c r="W14" s="14">
        <v>107.9</v>
      </c>
      <c r="X14" s="3">
        <f t="shared" si="7"/>
        <v>108.98989898989899</v>
      </c>
      <c r="Y14" s="29"/>
      <c r="Z14" s="14"/>
      <c r="AA14" s="3" t="e">
        <f t="shared" si="8"/>
        <v>#DIV/0!</v>
      </c>
      <c r="AB14" s="29">
        <v>8.2</v>
      </c>
      <c r="AC14" s="3">
        <v>0.3</v>
      </c>
      <c r="AD14" s="3">
        <f t="shared" si="9"/>
        <v>3.6585365853658542</v>
      </c>
      <c r="AE14" s="29"/>
      <c r="AF14" s="3"/>
      <c r="AG14" s="3" t="e">
        <f t="shared" si="10"/>
        <v>#DIV/0!</v>
      </c>
      <c r="AH14" s="29">
        <v>2154.4</v>
      </c>
      <c r="AI14" s="3">
        <v>483.1</v>
      </c>
      <c r="AJ14" s="3">
        <f aca="true" t="shared" si="23" ref="AJ14:AJ26">AI14/AH14*100</f>
        <v>22.42387671741552</v>
      </c>
      <c r="AK14" s="29">
        <v>755.5</v>
      </c>
      <c r="AL14" s="3">
        <v>290.8</v>
      </c>
      <c r="AM14" s="3">
        <f t="shared" si="11"/>
        <v>38.491065519523495</v>
      </c>
      <c r="AN14" s="29">
        <v>0</v>
      </c>
      <c r="AO14" s="3"/>
      <c r="AP14" s="3" t="e">
        <f t="shared" si="12"/>
        <v>#DIV/0!</v>
      </c>
      <c r="AQ14" s="31">
        <v>4957.2</v>
      </c>
      <c r="AR14" s="4">
        <v>1262.1</v>
      </c>
      <c r="AS14" s="3">
        <f t="shared" si="13"/>
        <v>25.459937061244247</v>
      </c>
      <c r="AT14" s="52">
        <v>831.6</v>
      </c>
      <c r="AU14" s="4">
        <v>248.4</v>
      </c>
      <c r="AV14" s="3">
        <f t="shared" si="14"/>
        <v>29.87012987012987</v>
      </c>
      <c r="AW14" s="50">
        <v>828</v>
      </c>
      <c r="AX14" s="4">
        <v>246.8</v>
      </c>
      <c r="AY14" s="3">
        <f t="shared" si="15"/>
        <v>29.806763285024157</v>
      </c>
      <c r="AZ14" s="31">
        <v>688.7</v>
      </c>
      <c r="BA14" s="6">
        <v>50.2</v>
      </c>
      <c r="BB14" s="14">
        <f t="shared" si="16"/>
        <v>7.289095397125019</v>
      </c>
      <c r="BC14" s="50">
        <v>768.3</v>
      </c>
      <c r="BD14" s="6">
        <v>183</v>
      </c>
      <c r="BE14" s="3">
        <f t="shared" si="17"/>
        <v>23.818820773135496</v>
      </c>
      <c r="BF14" s="50">
        <v>2301.8</v>
      </c>
      <c r="BG14" s="4">
        <v>514.1</v>
      </c>
      <c r="BH14" s="3">
        <f t="shared" si="18"/>
        <v>22.334694586845078</v>
      </c>
      <c r="BI14" s="48">
        <f t="shared" si="19"/>
        <v>-504.39999999999964</v>
      </c>
      <c r="BJ14" s="51">
        <f t="shared" si="20"/>
        <v>-102.79999999999995</v>
      </c>
      <c r="BK14" s="3">
        <f t="shared" si="21"/>
        <v>20.3806502775575</v>
      </c>
      <c r="BM14" s="20"/>
    </row>
    <row r="15" spans="1:65" s="18" customFormat="1" ht="13.5" customHeight="1">
      <c r="A15" s="2">
        <v>6</v>
      </c>
      <c r="B15" s="45" t="s">
        <v>33</v>
      </c>
      <c r="C15" s="46">
        <f t="shared" si="0"/>
        <v>4008.7</v>
      </c>
      <c r="D15" s="47">
        <v>1333.3</v>
      </c>
      <c r="E15" s="3">
        <f t="shared" si="1"/>
        <v>33.2601591538404</v>
      </c>
      <c r="F15" s="29">
        <v>915.3</v>
      </c>
      <c r="G15" s="3">
        <v>237.2</v>
      </c>
      <c r="H15" s="3">
        <f t="shared" si="2"/>
        <v>25.915000546268985</v>
      </c>
      <c r="I15" s="3">
        <f t="shared" si="3"/>
        <v>201.5</v>
      </c>
      <c r="J15" s="29">
        <v>420</v>
      </c>
      <c r="K15" s="3">
        <v>105.2</v>
      </c>
      <c r="L15" s="3">
        <f t="shared" si="22"/>
        <v>25.047619047619047</v>
      </c>
      <c r="M15" s="29">
        <v>12.4</v>
      </c>
      <c r="N15" s="3"/>
      <c r="O15" s="3">
        <f t="shared" si="4"/>
        <v>0</v>
      </c>
      <c r="P15" s="29">
        <v>35</v>
      </c>
      <c r="Q15" s="3">
        <v>0.8</v>
      </c>
      <c r="R15" s="3">
        <f t="shared" si="5"/>
        <v>2.2857142857142856</v>
      </c>
      <c r="S15" s="29">
        <v>228</v>
      </c>
      <c r="T15" s="3">
        <v>95.5</v>
      </c>
      <c r="U15" s="3">
        <f t="shared" si="6"/>
        <v>41.885964912280706</v>
      </c>
      <c r="V15" s="29">
        <v>3</v>
      </c>
      <c r="W15" s="14">
        <v>8.2</v>
      </c>
      <c r="X15" s="3">
        <f t="shared" si="7"/>
        <v>273.3333333333333</v>
      </c>
      <c r="Y15" s="29"/>
      <c r="Z15" s="14"/>
      <c r="AA15" s="3" t="e">
        <f t="shared" si="8"/>
        <v>#DIV/0!</v>
      </c>
      <c r="AB15" s="29">
        <v>1.3</v>
      </c>
      <c r="AC15" s="3">
        <v>0.3</v>
      </c>
      <c r="AD15" s="3">
        <f t="shared" si="9"/>
        <v>23.076923076923077</v>
      </c>
      <c r="AE15" s="29"/>
      <c r="AF15" s="3"/>
      <c r="AG15" s="3" t="e">
        <f t="shared" si="10"/>
        <v>#DIV/0!</v>
      </c>
      <c r="AH15" s="29">
        <v>3093.4</v>
      </c>
      <c r="AI15" s="3">
        <v>1096.1</v>
      </c>
      <c r="AJ15" s="3">
        <f t="shared" si="23"/>
        <v>35.43350358828473</v>
      </c>
      <c r="AK15" s="29">
        <v>2041.5</v>
      </c>
      <c r="AL15" s="3">
        <v>843.6</v>
      </c>
      <c r="AM15" s="3">
        <f t="shared" si="11"/>
        <v>41.322556943423955</v>
      </c>
      <c r="AN15" s="29">
        <v>337.9</v>
      </c>
      <c r="AO15" s="3">
        <v>140.7</v>
      </c>
      <c r="AP15" s="3">
        <f t="shared" si="12"/>
        <v>41.63953832494821</v>
      </c>
      <c r="AQ15" s="31">
        <v>4393.9</v>
      </c>
      <c r="AR15" s="4">
        <v>1047.3</v>
      </c>
      <c r="AS15" s="3">
        <f t="shared" si="13"/>
        <v>23.835317144222675</v>
      </c>
      <c r="AT15" s="52">
        <v>869.7</v>
      </c>
      <c r="AU15" s="4">
        <v>234.7</v>
      </c>
      <c r="AV15" s="3">
        <f t="shared" si="14"/>
        <v>26.986317120846266</v>
      </c>
      <c r="AW15" s="50">
        <v>867.3</v>
      </c>
      <c r="AX15" s="4">
        <v>234.7</v>
      </c>
      <c r="AY15" s="3">
        <f t="shared" si="15"/>
        <v>27.060993889081058</v>
      </c>
      <c r="AZ15" s="31">
        <v>612.1</v>
      </c>
      <c r="BA15" s="6">
        <v>90.1</v>
      </c>
      <c r="BB15" s="14">
        <f t="shared" si="16"/>
        <v>14.719817023362195</v>
      </c>
      <c r="BC15" s="50">
        <v>563.6</v>
      </c>
      <c r="BD15" s="6">
        <v>215.2</v>
      </c>
      <c r="BE15" s="3">
        <f t="shared" si="17"/>
        <v>38.18310858765081</v>
      </c>
      <c r="BF15" s="50">
        <v>2062.7</v>
      </c>
      <c r="BG15" s="4">
        <v>496.6</v>
      </c>
      <c r="BH15" s="3">
        <f t="shared" si="18"/>
        <v>24.07524118873322</v>
      </c>
      <c r="BI15" s="48">
        <f t="shared" si="19"/>
        <v>-385.1999999999998</v>
      </c>
      <c r="BJ15" s="51">
        <f t="shared" si="20"/>
        <v>286</v>
      </c>
      <c r="BK15" s="3">
        <f t="shared" si="21"/>
        <v>-74.24714434060232</v>
      </c>
      <c r="BM15" s="20"/>
    </row>
    <row r="16" spans="1:65" s="18" customFormat="1" ht="12.75">
      <c r="A16" s="2">
        <v>7</v>
      </c>
      <c r="B16" s="45" t="s">
        <v>34</v>
      </c>
      <c r="C16" s="46">
        <f t="shared" si="0"/>
        <v>3495</v>
      </c>
      <c r="D16" s="47">
        <v>1391</v>
      </c>
      <c r="E16" s="3">
        <f t="shared" si="1"/>
        <v>39.7997138769671</v>
      </c>
      <c r="F16" s="29">
        <v>201.4</v>
      </c>
      <c r="G16" s="3">
        <v>75.1</v>
      </c>
      <c r="H16" s="3">
        <f t="shared" si="2"/>
        <v>37.28897715988083</v>
      </c>
      <c r="I16" s="3">
        <f t="shared" si="3"/>
        <v>56.3</v>
      </c>
      <c r="J16" s="29">
        <v>34.3</v>
      </c>
      <c r="K16" s="3">
        <v>7.1</v>
      </c>
      <c r="L16" s="3">
        <f t="shared" si="22"/>
        <v>20.699708454810498</v>
      </c>
      <c r="M16" s="29">
        <v>0.1</v>
      </c>
      <c r="N16" s="3">
        <v>36.8</v>
      </c>
      <c r="O16" s="3">
        <f t="shared" si="4"/>
        <v>36799.99999999999</v>
      </c>
      <c r="P16" s="29">
        <v>19.3</v>
      </c>
      <c r="Q16" s="3">
        <v>3.7</v>
      </c>
      <c r="R16" s="3">
        <f t="shared" si="5"/>
        <v>19.17098445595855</v>
      </c>
      <c r="S16" s="29">
        <v>80.4</v>
      </c>
      <c r="T16" s="3">
        <v>8.7</v>
      </c>
      <c r="U16" s="3">
        <f t="shared" si="6"/>
        <v>10.820895522388058</v>
      </c>
      <c r="V16" s="29">
        <v>10</v>
      </c>
      <c r="W16" s="14">
        <v>4.9</v>
      </c>
      <c r="X16" s="3">
        <f t="shared" si="7"/>
        <v>49.00000000000001</v>
      </c>
      <c r="Y16" s="29"/>
      <c r="Z16" s="14"/>
      <c r="AA16" s="3" t="e">
        <f t="shared" si="8"/>
        <v>#DIV/0!</v>
      </c>
      <c r="AB16" s="29">
        <v>2.3</v>
      </c>
      <c r="AC16" s="3">
        <v>3.8</v>
      </c>
      <c r="AD16" s="3">
        <f t="shared" si="9"/>
        <v>165.2173913043478</v>
      </c>
      <c r="AE16" s="29"/>
      <c r="AF16" s="3"/>
      <c r="AG16" s="3" t="e">
        <f t="shared" si="10"/>
        <v>#DIV/0!</v>
      </c>
      <c r="AH16" s="29">
        <v>3293.6</v>
      </c>
      <c r="AI16" s="3">
        <v>1315.9</v>
      </c>
      <c r="AJ16" s="3">
        <f t="shared" si="23"/>
        <v>39.95324265241681</v>
      </c>
      <c r="AK16" s="29">
        <v>1300.1</v>
      </c>
      <c r="AL16" s="3">
        <v>525.9</v>
      </c>
      <c r="AM16" s="3">
        <f t="shared" si="11"/>
        <v>40.450734558880086</v>
      </c>
      <c r="AN16" s="29">
        <v>585.2</v>
      </c>
      <c r="AO16" s="3">
        <v>243.7</v>
      </c>
      <c r="AP16" s="3">
        <f t="shared" si="12"/>
        <v>41.64388243335611</v>
      </c>
      <c r="AQ16" s="31">
        <v>3929.9</v>
      </c>
      <c r="AR16" s="4">
        <v>445.8</v>
      </c>
      <c r="AS16" s="3">
        <f t="shared" si="13"/>
        <v>11.343800096694572</v>
      </c>
      <c r="AT16" s="52">
        <v>827.4</v>
      </c>
      <c r="AU16" s="4">
        <v>209.3</v>
      </c>
      <c r="AV16" s="3">
        <f t="shared" si="14"/>
        <v>25.296108291032148</v>
      </c>
      <c r="AW16" s="50">
        <v>826.4</v>
      </c>
      <c r="AX16" s="4">
        <v>209.3</v>
      </c>
      <c r="AY16" s="3">
        <f t="shared" si="15"/>
        <v>25.32671829622459</v>
      </c>
      <c r="AZ16" s="31">
        <v>320.6</v>
      </c>
      <c r="BA16" s="6">
        <v>10.5</v>
      </c>
      <c r="BB16" s="14">
        <f t="shared" si="16"/>
        <v>3.2751091703056767</v>
      </c>
      <c r="BC16" s="50">
        <v>186.9</v>
      </c>
      <c r="BD16" s="6">
        <v>30.5</v>
      </c>
      <c r="BE16" s="3">
        <f t="shared" si="17"/>
        <v>16.31888710540396</v>
      </c>
      <c r="BF16" s="50">
        <v>800.7</v>
      </c>
      <c r="BG16" s="4">
        <v>174.3</v>
      </c>
      <c r="BH16" s="3">
        <f t="shared" si="18"/>
        <v>21.768452603971525</v>
      </c>
      <c r="BI16" s="48">
        <f t="shared" si="19"/>
        <v>-434.9000000000001</v>
      </c>
      <c r="BJ16" s="51">
        <f t="shared" si="20"/>
        <v>945.2</v>
      </c>
      <c r="BK16" s="3">
        <f t="shared" si="21"/>
        <v>-217.3373189238905</v>
      </c>
      <c r="BM16" s="20"/>
    </row>
    <row r="17" spans="1:65" s="18" customFormat="1" ht="12.75">
      <c r="A17" s="2">
        <v>8</v>
      </c>
      <c r="B17" s="45" t="s">
        <v>35</v>
      </c>
      <c r="C17" s="46">
        <f t="shared" si="0"/>
        <v>3335.8999999999996</v>
      </c>
      <c r="D17" s="47">
        <v>1214.7</v>
      </c>
      <c r="E17" s="3">
        <f t="shared" si="1"/>
        <v>36.412962019245185</v>
      </c>
      <c r="F17" s="29">
        <v>1100.7</v>
      </c>
      <c r="G17" s="3">
        <v>456.5</v>
      </c>
      <c r="H17" s="3">
        <f t="shared" si="2"/>
        <v>41.47360770418824</v>
      </c>
      <c r="I17" s="3">
        <f t="shared" si="3"/>
        <v>299.8</v>
      </c>
      <c r="J17" s="29">
        <v>504</v>
      </c>
      <c r="K17" s="3">
        <v>182.9</v>
      </c>
      <c r="L17" s="3">
        <f t="shared" si="22"/>
        <v>36.28968253968254</v>
      </c>
      <c r="M17" s="29">
        <v>0.5</v>
      </c>
      <c r="N17" s="3">
        <v>1.1</v>
      </c>
      <c r="O17" s="3">
        <f t="shared" si="4"/>
        <v>220.00000000000003</v>
      </c>
      <c r="P17" s="29">
        <v>72.9</v>
      </c>
      <c r="Q17" s="3">
        <v>0.8</v>
      </c>
      <c r="R17" s="3">
        <f t="shared" si="5"/>
        <v>1.0973936899862824</v>
      </c>
      <c r="S17" s="29">
        <v>343.4</v>
      </c>
      <c r="T17" s="3">
        <v>115</v>
      </c>
      <c r="U17" s="3">
        <f t="shared" si="6"/>
        <v>33.488642981945254</v>
      </c>
      <c r="V17" s="29">
        <v>2</v>
      </c>
      <c r="W17" s="14">
        <v>0.6</v>
      </c>
      <c r="X17" s="3">
        <f t="shared" si="7"/>
        <v>30</v>
      </c>
      <c r="Y17" s="29"/>
      <c r="Z17" s="14"/>
      <c r="AA17" s="3" t="e">
        <f t="shared" si="8"/>
        <v>#DIV/0!</v>
      </c>
      <c r="AB17" s="29">
        <v>0.9</v>
      </c>
      <c r="AC17" s="3"/>
      <c r="AD17" s="3">
        <f t="shared" si="9"/>
        <v>0</v>
      </c>
      <c r="AE17" s="29"/>
      <c r="AF17" s="3"/>
      <c r="AG17" s="3" t="e">
        <f t="shared" si="10"/>
        <v>#DIV/0!</v>
      </c>
      <c r="AH17" s="29">
        <v>2235.2</v>
      </c>
      <c r="AI17" s="3">
        <v>758.2</v>
      </c>
      <c r="AJ17" s="3">
        <f t="shared" si="23"/>
        <v>33.92090193271296</v>
      </c>
      <c r="AK17" s="29">
        <v>1567.1</v>
      </c>
      <c r="AL17" s="3">
        <v>650.5</v>
      </c>
      <c r="AM17" s="3">
        <f t="shared" si="11"/>
        <v>41.50979516304002</v>
      </c>
      <c r="AN17" s="29">
        <v>0</v>
      </c>
      <c r="AO17" s="3"/>
      <c r="AP17" s="3" t="e">
        <f t="shared" si="12"/>
        <v>#DIV/0!</v>
      </c>
      <c r="AQ17" s="31">
        <v>3493.4</v>
      </c>
      <c r="AR17" s="4">
        <v>788.3</v>
      </c>
      <c r="AS17" s="3">
        <f t="shared" si="13"/>
        <v>22.565409057079062</v>
      </c>
      <c r="AT17" s="52">
        <v>799.1</v>
      </c>
      <c r="AU17" s="4">
        <v>251.7</v>
      </c>
      <c r="AV17" s="3">
        <f t="shared" si="14"/>
        <v>31.497935177074204</v>
      </c>
      <c r="AW17" s="50">
        <v>798.1</v>
      </c>
      <c r="AX17" s="4">
        <v>251.7</v>
      </c>
      <c r="AY17" s="3">
        <f t="shared" si="15"/>
        <v>31.537401328154363</v>
      </c>
      <c r="AZ17" s="31">
        <v>617.8</v>
      </c>
      <c r="BA17" s="6">
        <v>107.6</v>
      </c>
      <c r="BB17" s="14">
        <f t="shared" si="16"/>
        <v>17.416639689219814</v>
      </c>
      <c r="BC17" s="50">
        <v>656.3</v>
      </c>
      <c r="BD17" s="6">
        <v>151.3</v>
      </c>
      <c r="BE17" s="3">
        <f t="shared" si="17"/>
        <v>23.053481639494137</v>
      </c>
      <c r="BF17" s="50">
        <v>1198</v>
      </c>
      <c r="BG17" s="4">
        <v>267.3</v>
      </c>
      <c r="BH17" s="3">
        <f t="shared" si="18"/>
        <v>22.312186978297163</v>
      </c>
      <c r="BI17" s="48">
        <f t="shared" si="19"/>
        <v>-157.50000000000045</v>
      </c>
      <c r="BJ17" s="51">
        <f t="shared" si="20"/>
        <v>426.4000000000001</v>
      </c>
      <c r="BK17" s="3">
        <f t="shared" si="21"/>
        <v>-270.730158730158</v>
      </c>
      <c r="BM17" s="20"/>
    </row>
    <row r="18" spans="1:65" s="18" customFormat="1" ht="12.75">
      <c r="A18" s="2">
        <v>9</v>
      </c>
      <c r="B18" s="45" t="s">
        <v>36</v>
      </c>
      <c r="C18" s="46">
        <f t="shared" si="0"/>
        <v>8001.5</v>
      </c>
      <c r="D18" s="47">
        <v>2463.1</v>
      </c>
      <c r="E18" s="3">
        <f t="shared" si="1"/>
        <v>30.782978191589077</v>
      </c>
      <c r="F18" s="29">
        <v>1503.8</v>
      </c>
      <c r="G18" s="3">
        <v>594.1</v>
      </c>
      <c r="H18" s="3">
        <f t="shared" si="2"/>
        <v>39.5065833222503</v>
      </c>
      <c r="I18" s="3">
        <f t="shared" si="3"/>
        <v>539.6</v>
      </c>
      <c r="J18" s="29">
        <v>1000.3</v>
      </c>
      <c r="K18" s="3">
        <v>296.5</v>
      </c>
      <c r="L18" s="3">
        <f t="shared" si="22"/>
        <v>29.64110766769969</v>
      </c>
      <c r="M18" s="29">
        <v>56.9</v>
      </c>
      <c r="N18" s="3"/>
      <c r="O18" s="3">
        <f t="shared" si="4"/>
        <v>0</v>
      </c>
      <c r="P18" s="29">
        <v>49.8</v>
      </c>
      <c r="Q18" s="3">
        <v>1.2</v>
      </c>
      <c r="R18" s="3">
        <f t="shared" si="5"/>
        <v>2.4096385542168677</v>
      </c>
      <c r="S18" s="29">
        <v>344.2</v>
      </c>
      <c r="T18" s="3">
        <v>241.9</v>
      </c>
      <c r="U18" s="3">
        <f t="shared" si="6"/>
        <v>70.27890761185358</v>
      </c>
      <c r="V18" s="29">
        <v>11.3</v>
      </c>
      <c r="W18" s="14">
        <v>20.5</v>
      </c>
      <c r="X18" s="3">
        <f t="shared" si="7"/>
        <v>181.4159292035398</v>
      </c>
      <c r="Y18" s="29"/>
      <c r="Z18" s="14"/>
      <c r="AA18" s="3" t="e">
        <f t="shared" si="8"/>
        <v>#DIV/0!</v>
      </c>
      <c r="AB18" s="29">
        <v>11.3</v>
      </c>
      <c r="AC18" s="3">
        <v>7.2</v>
      </c>
      <c r="AD18" s="3">
        <f t="shared" si="9"/>
        <v>63.716814159292035</v>
      </c>
      <c r="AE18" s="29"/>
      <c r="AF18" s="3"/>
      <c r="AG18" s="3" t="e">
        <f t="shared" si="10"/>
        <v>#DIV/0!</v>
      </c>
      <c r="AH18" s="29">
        <v>6497.7</v>
      </c>
      <c r="AI18" s="3">
        <v>1869</v>
      </c>
      <c r="AJ18" s="3">
        <f t="shared" si="23"/>
        <v>28.764024193176045</v>
      </c>
      <c r="AK18" s="29">
        <v>3491.3</v>
      </c>
      <c r="AL18" s="3">
        <v>1487.4</v>
      </c>
      <c r="AM18" s="3">
        <f t="shared" si="11"/>
        <v>42.60304184687652</v>
      </c>
      <c r="AN18" s="29">
        <v>360.2</v>
      </c>
      <c r="AO18" s="3">
        <v>150.3</v>
      </c>
      <c r="AP18" s="3">
        <f t="shared" si="12"/>
        <v>41.726818434203224</v>
      </c>
      <c r="AQ18" s="31">
        <v>8149.4</v>
      </c>
      <c r="AR18" s="4">
        <v>1319.5</v>
      </c>
      <c r="AS18" s="3">
        <f t="shared" si="13"/>
        <v>16.191376052224705</v>
      </c>
      <c r="AT18" s="52">
        <v>1092.6</v>
      </c>
      <c r="AU18" s="4">
        <v>235.2</v>
      </c>
      <c r="AV18" s="3">
        <f t="shared" si="14"/>
        <v>21.52663371773751</v>
      </c>
      <c r="AW18" s="50">
        <v>1087.6</v>
      </c>
      <c r="AX18" s="4">
        <v>232.6</v>
      </c>
      <c r="AY18" s="3">
        <f t="shared" si="15"/>
        <v>21.386539168812064</v>
      </c>
      <c r="AZ18" s="31">
        <v>1156</v>
      </c>
      <c r="BA18" s="6">
        <v>86.8</v>
      </c>
      <c r="BB18" s="14">
        <f t="shared" si="16"/>
        <v>7.508650519031142</v>
      </c>
      <c r="BC18" s="50">
        <v>740</v>
      </c>
      <c r="BD18" s="6">
        <v>94.9</v>
      </c>
      <c r="BE18" s="3">
        <f t="shared" si="17"/>
        <v>12.824324324324325</v>
      </c>
      <c r="BF18" s="50">
        <v>2792.2</v>
      </c>
      <c r="BG18" s="4">
        <v>876.6</v>
      </c>
      <c r="BH18" s="3">
        <f t="shared" si="18"/>
        <v>31.39459924074207</v>
      </c>
      <c r="BI18" s="48">
        <f t="shared" si="19"/>
        <v>-147.89999999999964</v>
      </c>
      <c r="BJ18" s="51">
        <f t="shared" si="20"/>
        <v>1143.6</v>
      </c>
      <c r="BK18" s="3">
        <f t="shared" si="21"/>
        <v>-773.2251521298193</v>
      </c>
      <c r="BM18" s="20"/>
    </row>
    <row r="19" spans="1:65" s="18" customFormat="1" ht="12.75" customHeight="1">
      <c r="A19" s="2">
        <v>10</v>
      </c>
      <c r="B19" s="45" t="s">
        <v>37</v>
      </c>
      <c r="C19" s="46">
        <f t="shared" si="0"/>
        <v>2643.7999999999997</v>
      </c>
      <c r="D19" s="47">
        <v>984.9</v>
      </c>
      <c r="E19" s="3">
        <f t="shared" si="1"/>
        <v>37.25319615704668</v>
      </c>
      <c r="F19" s="29">
        <v>245.2</v>
      </c>
      <c r="G19" s="3">
        <v>127.1</v>
      </c>
      <c r="H19" s="3">
        <f t="shared" si="2"/>
        <v>51.8352365415987</v>
      </c>
      <c r="I19" s="3">
        <f t="shared" si="3"/>
        <v>22.1</v>
      </c>
      <c r="J19" s="29">
        <v>64.2</v>
      </c>
      <c r="K19" s="3">
        <v>19.6</v>
      </c>
      <c r="L19" s="3">
        <f t="shared" si="22"/>
        <v>30.529595015576326</v>
      </c>
      <c r="M19" s="29">
        <v>0</v>
      </c>
      <c r="N19" s="3"/>
      <c r="O19" s="3" t="e">
        <f t="shared" si="4"/>
        <v>#DIV/0!</v>
      </c>
      <c r="P19" s="29">
        <v>32.3</v>
      </c>
      <c r="Q19" s="3">
        <v>0.4</v>
      </c>
      <c r="R19" s="3">
        <f t="shared" si="5"/>
        <v>1.2383900928792573</v>
      </c>
      <c r="S19" s="29">
        <v>73</v>
      </c>
      <c r="T19" s="3">
        <v>2.1</v>
      </c>
      <c r="U19" s="3">
        <f t="shared" si="6"/>
        <v>2.8767123287671232</v>
      </c>
      <c r="V19" s="29">
        <v>7</v>
      </c>
      <c r="W19" s="14">
        <v>4.6</v>
      </c>
      <c r="X19" s="3">
        <f t="shared" si="7"/>
        <v>65.71428571428571</v>
      </c>
      <c r="Y19" s="29"/>
      <c r="Z19" s="14"/>
      <c r="AA19" s="3" t="e">
        <f t="shared" si="8"/>
        <v>#DIV/0!</v>
      </c>
      <c r="AB19" s="29">
        <v>1.8</v>
      </c>
      <c r="AC19" s="3"/>
      <c r="AD19" s="3">
        <f t="shared" si="9"/>
        <v>0</v>
      </c>
      <c r="AE19" s="29"/>
      <c r="AF19" s="3"/>
      <c r="AG19" s="3" t="e">
        <f t="shared" si="10"/>
        <v>#DIV/0!</v>
      </c>
      <c r="AH19" s="29">
        <v>2398.6</v>
      </c>
      <c r="AI19" s="3">
        <v>857.8</v>
      </c>
      <c r="AJ19" s="3">
        <f t="shared" si="23"/>
        <v>35.76252814141583</v>
      </c>
      <c r="AK19" s="29">
        <v>1821.1</v>
      </c>
      <c r="AL19" s="3">
        <v>751.4</v>
      </c>
      <c r="AM19" s="3">
        <f t="shared" si="11"/>
        <v>41.260776453791664</v>
      </c>
      <c r="AN19" s="29">
        <v>22.7</v>
      </c>
      <c r="AO19" s="3">
        <v>9.5</v>
      </c>
      <c r="AP19" s="3">
        <f t="shared" si="12"/>
        <v>41.85022026431719</v>
      </c>
      <c r="AQ19" s="31">
        <v>2669.7</v>
      </c>
      <c r="AR19" s="4">
        <v>646.8</v>
      </c>
      <c r="AS19" s="3">
        <f t="shared" si="13"/>
        <v>24.2274412855377</v>
      </c>
      <c r="AT19" s="52">
        <v>827.3</v>
      </c>
      <c r="AU19" s="4">
        <v>233.1</v>
      </c>
      <c r="AV19" s="3">
        <f t="shared" si="14"/>
        <v>28.175994197993475</v>
      </c>
      <c r="AW19" s="50">
        <v>826.3</v>
      </c>
      <c r="AX19" s="4">
        <v>233.1</v>
      </c>
      <c r="AY19" s="3">
        <f t="shared" si="15"/>
        <v>28.210093186494014</v>
      </c>
      <c r="AZ19" s="31">
        <v>464.5</v>
      </c>
      <c r="BA19" s="6">
        <v>33</v>
      </c>
      <c r="BB19" s="14">
        <f t="shared" si="16"/>
        <v>7.104413347685684</v>
      </c>
      <c r="BC19" s="50">
        <v>162</v>
      </c>
      <c r="BD19" s="6">
        <v>106.9</v>
      </c>
      <c r="BE19" s="3">
        <f t="shared" si="17"/>
        <v>65.98765432098766</v>
      </c>
      <c r="BF19" s="50">
        <v>927.6</v>
      </c>
      <c r="BG19" s="4">
        <v>263.4</v>
      </c>
      <c r="BH19" s="3">
        <f t="shared" si="18"/>
        <v>28.39586028460543</v>
      </c>
      <c r="BI19" s="48">
        <f t="shared" si="19"/>
        <v>-25.90000000000009</v>
      </c>
      <c r="BJ19" s="51">
        <f t="shared" si="20"/>
        <v>338.1</v>
      </c>
      <c r="BK19" s="3">
        <f t="shared" si="21"/>
        <v>-1305.4054054054009</v>
      </c>
      <c r="BM19" s="20"/>
    </row>
    <row r="20" spans="1:65" s="18" customFormat="1" ht="12.75">
      <c r="A20" s="2">
        <v>11</v>
      </c>
      <c r="B20" s="45" t="s">
        <v>38</v>
      </c>
      <c r="C20" s="46">
        <f t="shared" si="0"/>
        <v>2902</v>
      </c>
      <c r="D20" s="47">
        <v>990.9</v>
      </c>
      <c r="E20" s="3">
        <f t="shared" si="1"/>
        <v>34.14541695382495</v>
      </c>
      <c r="F20" s="29">
        <v>425.7</v>
      </c>
      <c r="G20" s="3">
        <v>79.2</v>
      </c>
      <c r="H20" s="3">
        <f>G20/F20*100</f>
        <v>18.6046511627907</v>
      </c>
      <c r="I20" s="3">
        <f t="shared" si="3"/>
        <v>16</v>
      </c>
      <c r="J20" s="29">
        <v>66</v>
      </c>
      <c r="K20" s="3">
        <v>7.2</v>
      </c>
      <c r="L20" s="3">
        <f t="shared" si="22"/>
        <v>10.90909090909091</v>
      </c>
      <c r="M20" s="29">
        <v>5.6</v>
      </c>
      <c r="N20" s="3">
        <v>6.1</v>
      </c>
      <c r="O20" s="3">
        <f t="shared" si="4"/>
        <v>108.92857142857142</v>
      </c>
      <c r="P20" s="29">
        <v>22.9</v>
      </c>
      <c r="Q20" s="3">
        <v>1.2</v>
      </c>
      <c r="R20" s="3">
        <f t="shared" si="5"/>
        <v>5.240174672489084</v>
      </c>
      <c r="S20" s="29">
        <v>47</v>
      </c>
      <c r="T20" s="3">
        <v>1.5</v>
      </c>
      <c r="U20" s="3">
        <f t="shared" si="6"/>
        <v>3.1914893617021276</v>
      </c>
      <c r="V20" s="29">
        <v>1.5</v>
      </c>
      <c r="W20" s="14">
        <v>1.6</v>
      </c>
      <c r="X20" s="3">
        <f t="shared" si="7"/>
        <v>106.66666666666667</v>
      </c>
      <c r="Y20" s="29"/>
      <c r="Z20" s="14"/>
      <c r="AA20" s="3" t="e">
        <f t="shared" si="8"/>
        <v>#DIV/0!</v>
      </c>
      <c r="AB20" s="29">
        <v>0</v>
      </c>
      <c r="AC20" s="3"/>
      <c r="AD20" s="3" t="e">
        <f t="shared" si="9"/>
        <v>#DIV/0!</v>
      </c>
      <c r="AE20" s="29"/>
      <c r="AF20" s="3"/>
      <c r="AG20" s="3" t="e">
        <f t="shared" si="10"/>
        <v>#DIV/0!</v>
      </c>
      <c r="AH20" s="29">
        <v>2476.3</v>
      </c>
      <c r="AI20" s="3">
        <v>911.7</v>
      </c>
      <c r="AJ20" s="3">
        <f t="shared" si="23"/>
        <v>36.81702540079958</v>
      </c>
      <c r="AK20" s="29">
        <v>1769.7</v>
      </c>
      <c r="AL20" s="3">
        <v>733.8</v>
      </c>
      <c r="AM20" s="3">
        <f t="shared" si="11"/>
        <v>41.464655026275636</v>
      </c>
      <c r="AN20" s="29">
        <v>197.5</v>
      </c>
      <c r="AO20" s="3">
        <v>82.3</v>
      </c>
      <c r="AP20" s="3">
        <f t="shared" si="12"/>
        <v>41.67088607594936</v>
      </c>
      <c r="AQ20" s="31">
        <v>3102.1</v>
      </c>
      <c r="AR20" s="4">
        <v>746.7</v>
      </c>
      <c r="AS20" s="3">
        <f t="shared" si="13"/>
        <v>24.07079075465008</v>
      </c>
      <c r="AT20" s="52">
        <v>909.4</v>
      </c>
      <c r="AU20" s="4">
        <v>333.3</v>
      </c>
      <c r="AV20" s="3">
        <f t="shared" si="14"/>
        <v>36.65053881680229</v>
      </c>
      <c r="AW20" s="50">
        <v>902.5</v>
      </c>
      <c r="AX20" s="4">
        <v>329.9</v>
      </c>
      <c r="AY20" s="3">
        <f t="shared" si="15"/>
        <v>36.554016620498615</v>
      </c>
      <c r="AZ20" s="32">
        <v>424.5</v>
      </c>
      <c r="BA20" s="6"/>
      <c r="BB20" s="14">
        <f t="shared" si="16"/>
        <v>0</v>
      </c>
      <c r="BC20" s="50">
        <v>480.6</v>
      </c>
      <c r="BD20" s="6">
        <v>163.7</v>
      </c>
      <c r="BE20" s="3">
        <f t="shared" si="17"/>
        <v>34.061589679567206</v>
      </c>
      <c r="BF20" s="50">
        <v>907</v>
      </c>
      <c r="BG20" s="4">
        <v>222.5</v>
      </c>
      <c r="BH20" s="3">
        <f t="shared" si="18"/>
        <v>24.531422271223814</v>
      </c>
      <c r="BI20" s="48">
        <f t="shared" si="19"/>
        <v>-200.0999999999999</v>
      </c>
      <c r="BJ20" s="51">
        <f t="shared" si="20"/>
        <v>244.19999999999993</v>
      </c>
      <c r="BK20" s="3">
        <f t="shared" si="21"/>
        <v>-122.03898050974516</v>
      </c>
      <c r="BM20" s="20"/>
    </row>
    <row r="21" spans="1:65" s="18" customFormat="1" ht="12.75">
      <c r="A21" s="2">
        <v>12</v>
      </c>
      <c r="B21" s="45" t="s">
        <v>27</v>
      </c>
      <c r="C21" s="46">
        <f t="shared" si="0"/>
        <v>4963.5</v>
      </c>
      <c r="D21" s="47">
        <v>1265.9</v>
      </c>
      <c r="E21" s="3">
        <f t="shared" si="1"/>
        <v>25.504180517779794</v>
      </c>
      <c r="F21" s="29">
        <v>1129.4</v>
      </c>
      <c r="G21" s="3">
        <v>334.7</v>
      </c>
      <c r="H21" s="3">
        <f t="shared" si="2"/>
        <v>29.635204533380556</v>
      </c>
      <c r="I21" s="3">
        <f t="shared" si="3"/>
        <v>55.900000000000006</v>
      </c>
      <c r="J21" s="29">
        <v>157.2</v>
      </c>
      <c r="K21" s="3">
        <v>36.5</v>
      </c>
      <c r="L21" s="3">
        <f t="shared" si="22"/>
        <v>23.21882951653944</v>
      </c>
      <c r="M21" s="29">
        <v>2.2</v>
      </c>
      <c r="N21" s="3">
        <v>0.9</v>
      </c>
      <c r="O21" s="3">
        <f t="shared" si="4"/>
        <v>40.90909090909091</v>
      </c>
      <c r="P21" s="29">
        <v>54</v>
      </c>
      <c r="Q21" s="3">
        <v>0.7</v>
      </c>
      <c r="R21" s="3">
        <f t="shared" si="5"/>
        <v>1.2962962962962963</v>
      </c>
      <c r="S21" s="29">
        <v>210.6</v>
      </c>
      <c r="T21" s="3">
        <v>17.8</v>
      </c>
      <c r="U21" s="3">
        <f t="shared" si="6"/>
        <v>8.452041785375119</v>
      </c>
      <c r="V21" s="29">
        <v>700</v>
      </c>
      <c r="W21" s="14">
        <v>278.9</v>
      </c>
      <c r="X21" s="3">
        <f t="shared" si="7"/>
        <v>39.84285714285714</v>
      </c>
      <c r="Y21" s="29"/>
      <c r="Z21" s="14"/>
      <c r="AA21" s="3" t="e">
        <f t="shared" si="8"/>
        <v>#DIV/0!</v>
      </c>
      <c r="AB21" s="29">
        <v>1.4</v>
      </c>
      <c r="AC21" s="3"/>
      <c r="AD21" s="3">
        <f t="shared" si="9"/>
        <v>0</v>
      </c>
      <c r="AE21" s="29"/>
      <c r="AF21" s="3"/>
      <c r="AG21" s="3" t="e">
        <f t="shared" si="10"/>
        <v>#DIV/0!</v>
      </c>
      <c r="AH21" s="29">
        <v>3834.1</v>
      </c>
      <c r="AI21" s="3">
        <v>931.2</v>
      </c>
      <c r="AJ21" s="3">
        <f t="shared" si="23"/>
        <v>24.28731644975353</v>
      </c>
      <c r="AK21" s="29">
        <v>1954</v>
      </c>
      <c r="AL21" s="3">
        <v>812.1</v>
      </c>
      <c r="AM21" s="3">
        <f t="shared" si="11"/>
        <v>41.56090071647902</v>
      </c>
      <c r="AN21" s="29">
        <v>0</v>
      </c>
      <c r="AO21" s="3"/>
      <c r="AP21" s="3" t="e">
        <f t="shared" si="12"/>
        <v>#DIV/0!</v>
      </c>
      <c r="AQ21" s="31">
        <v>5133.2</v>
      </c>
      <c r="AR21" s="4">
        <v>625.9</v>
      </c>
      <c r="AS21" s="3">
        <f t="shared" si="13"/>
        <v>12.193173848671394</v>
      </c>
      <c r="AT21" s="52">
        <v>951.2</v>
      </c>
      <c r="AU21" s="4">
        <v>200.5</v>
      </c>
      <c r="AV21" s="3">
        <f t="shared" si="14"/>
        <v>21.078637510513033</v>
      </c>
      <c r="AW21" s="50">
        <v>880.1</v>
      </c>
      <c r="AX21" s="4">
        <v>200.5</v>
      </c>
      <c r="AY21" s="3">
        <f t="shared" si="15"/>
        <v>22.78150210203386</v>
      </c>
      <c r="AZ21" s="31">
        <v>697.3</v>
      </c>
      <c r="BA21" s="6">
        <v>40</v>
      </c>
      <c r="BB21" s="14">
        <f t="shared" si="16"/>
        <v>5.73641187437258</v>
      </c>
      <c r="BC21" s="50">
        <v>359</v>
      </c>
      <c r="BD21" s="6"/>
      <c r="BE21" s="3">
        <f t="shared" si="17"/>
        <v>0</v>
      </c>
      <c r="BF21" s="50">
        <v>1500.7</v>
      </c>
      <c r="BG21" s="4">
        <v>376.4</v>
      </c>
      <c r="BH21" s="3">
        <f t="shared" si="18"/>
        <v>25.08162857333244</v>
      </c>
      <c r="BI21" s="48">
        <f t="shared" si="19"/>
        <v>-169.69999999999982</v>
      </c>
      <c r="BJ21" s="51">
        <f t="shared" si="20"/>
        <v>640.0000000000001</v>
      </c>
      <c r="BK21" s="3">
        <f t="shared" si="21"/>
        <v>-377.13612256924034</v>
      </c>
      <c r="BM21" s="20"/>
    </row>
    <row r="22" spans="1:65" s="18" customFormat="1" ht="12.75">
      <c r="A22" s="2">
        <v>13</v>
      </c>
      <c r="B22" s="45" t="s">
        <v>39</v>
      </c>
      <c r="C22" s="46">
        <f t="shared" si="0"/>
        <v>3975.3</v>
      </c>
      <c r="D22" s="47">
        <v>1466.7</v>
      </c>
      <c r="E22" s="3">
        <f t="shared" si="1"/>
        <v>36.89532865444117</v>
      </c>
      <c r="F22" s="29">
        <v>851.5</v>
      </c>
      <c r="G22" s="3">
        <v>267.8</v>
      </c>
      <c r="H22" s="3">
        <f t="shared" si="2"/>
        <v>31.450381679389317</v>
      </c>
      <c r="I22" s="3">
        <f t="shared" si="3"/>
        <v>139.9</v>
      </c>
      <c r="J22" s="29">
        <v>346</v>
      </c>
      <c r="K22" s="3">
        <v>121.6</v>
      </c>
      <c r="L22" s="3">
        <f t="shared" si="22"/>
        <v>35.14450867052023</v>
      </c>
      <c r="M22" s="29">
        <v>3.4</v>
      </c>
      <c r="N22" s="3"/>
      <c r="O22" s="3">
        <f t="shared" si="4"/>
        <v>0</v>
      </c>
      <c r="P22" s="29">
        <v>49.7</v>
      </c>
      <c r="Q22" s="3">
        <v>1.2</v>
      </c>
      <c r="R22" s="3">
        <f t="shared" si="5"/>
        <v>2.414486921529175</v>
      </c>
      <c r="S22" s="29">
        <v>201.9</v>
      </c>
      <c r="T22" s="3">
        <v>17.1</v>
      </c>
      <c r="U22" s="3">
        <f t="shared" si="6"/>
        <v>8.469539375928678</v>
      </c>
      <c r="V22" s="29">
        <v>35</v>
      </c>
      <c r="W22" s="14">
        <v>13.8</v>
      </c>
      <c r="X22" s="3">
        <f t="shared" si="7"/>
        <v>39.42857142857143</v>
      </c>
      <c r="Y22" s="29"/>
      <c r="Z22" s="14"/>
      <c r="AA22" s="3" t="e">
        <f t="shared" si="8"/>
        <v>#DIV/0!</v>
      </c>
      <c r="AB22" s="29">
        <v>45.5</v>
      </c>
      <c r="AC22" s="3">
        <v>9</v>
      </c>
      <c r="AD22" s="3">
        <f t="shared" si="9"/>
        <v>19.78021978021978</v>
      </c>
      <c r="AE22" s="29"/>
      <c r="AF22" s="3"/>
      <c r="AG22" s="3" t="e">
        <f t="shared" si="10"/>
        <v>#DIV/0!</v>
      </c>
      <c r="AH22" s="29">
        <v>3123.8</v>
      </c>
      <c r="AI22" s="3">
        <v>1198.9</v>
      </c>
      <c r="AJ22" s="3">
        <f t="shared" si="23"/>
        <v>38.37953774249312</v>
      </c>
      <c r="AK22" s="29">
        <v>2432.1</v>
      </c>
      <c r="AL22" s="3">
        <v>1020.5</v>
      </c>
      <c r="AM22" s="3">
        <f t="shared" si="11"/>
        <v>41.95962337074956</v>
      </c>
      <c r="AN22" s="29">
        <v>0</v>
      </c>
      <c r="AO22" s="3"/>
      <c r="AP22" s="3" t="e">
        <f t="shared" si="12"/>
        <v>#DIV/0!</v>
      </c>
      <c r="AQ22" s="31">
        <v>4089.7</v>
      </c>
      <c r="AR22" s="4">
        <v>1189.2</v>
      </c>
      <c r="AS22" s="3">
        <f t="shared" si="13"/>
        <v>29.077927476343014</v>
      </c>
      <c r="AT22" s="52">
        <v>915.5</v>
      </c>
      <c r="AU22" s="4">
        <v>270.3</v>
      </c>
      <c r="AV22" s="3">
        <f t="shared" si="14"/>
        <v>29.524849808847627</v>
      </c>
      <c r="AW22" s="50">
        <v>909.8</v>
      </c>
      <c r="AX22" s="4">
        <v>270.3</v>
      </c>
      <c r="AY22" s="3">
        <f t="shared" si="15"/>
        <v>29.709826335458345</v>
      </c>
      <c r="AZ22" s="31">
        <v>707.3</v>
      </c>
      <c r="BA22" s="6">
        <v>98.5</v>
      </c>
      <c r="BB22" s="14">
        <f t="shared" si="16"/>
        <v>13.92619821857769</v>
      </c>
      <c r="BC22" s="50">
        <v>792.4</v>
      </c>
      <c r="BD22" s="6">
        <v>151.3</v>
      </c>
      <c r="BE22" s="3">
        <f t="shared" si="17"/>
        <v>19.093891973750633</v>
      </c>
      <c r="BF22" s="50">
        <v>1528.2</v>
      </c>
      <c r="BG22" s="4">
        <v>631.8</v>
      </c>
      <c r="BH22" s="3">
        <f t="shared" si="18"/>
        <v>41.34275618374558</v>
      </c>
      <c r="BI22" s="48">
        <f t="shared" si="19"/>
        <v>-114.39999999999964</v>
      </c>
      <c r="BJ22" s="51">
        <f t="shared" si="20"/>
        <v>277.5</v>
      </c>
      <c r="BK22" s="3">
        <f t="shared" si="21"/>
        <v>-242.56993006993085</v>
      </c>
      <c r="BM22" s="20"/>
    </row>
    <row r="23" spans="1:65" s="18" customFormat="1" ht="12.75">
      <c r="A23" s="2">
        <v>14</v>
      </c>
      <c r="B23" s="45" t="s">
        <v>40</v>
      </c>
      <c r="C23" s="46">
        <f t="shared" si="0"/>
        <v>3990.4</v>
      </c>
      <c r="D23" s="47">
        <v>1039.9</v>
      </c>
      <c r="E23" s="3">
        <f t="shared" si="1"/>
        <v>26.060044105854054</v>
      </c>
      <c r="F23" s="29">
        <v>685.5</v>
      </c>
      <c r="G23" s="3">
        <v>132.9</v>
      </c>
      <c r="H23" s="3">
        <f t="shared" si="2"/>
        <v>19.38730853391685</v>
      </c>
      <c r="I23" s="3">
        <f t="shared" si="3"/>
        <v>88</v>
      </c>
      <c r="J23" s="29">
        <v>181.3</v>
      </c>
      <c r="K23" s="3">
        <v>37.9</v>
      </c>
      <c r="L23" s="3">
        <f t="shared" si="22"/>
        <v>20.904578047435187</v>
      </c>
      <c r="M23" s="29">
        <v>13.5</v>
      </c>
      <c r="N23" s="3">
        <v>16.6</v>
      </c>
      <c r="O23" s="3">
        <f t="shared" si="4"/>
        <v>122.96296296296296</v>
      </c>
      <c r="P23" s="29">
        <v>25.5</v>
      </c>
      <c r="Q23" s="3">
        <v>0.6</v>
      </c>
      <c r="R23" s="3">
        <f t="shared" si="5"/>
        <v>2.3529411764705883</v>
      </c>
      <c r="S23" s="29">
        <v>190</v>
      </c>
      <c r="T23" s="3">
        <v>32.9</v>
      </c>
      <c r="U23" s="3">
        <f t="shared" si="6"/>
        <v>17.31578947368421</v>
      </c>
      <c r="V23" s="29">
        <v>20.2</v>
      </c>
      <c r="W23" s="14">
        <v>19.2</v>
      </c>
      <c r="X23" s="3">
        <f t="shared" si="7"/>
        <v>95.04950495049505</v>
      </c>
      <c r="Y23" s="29"/>
      <c r="Z23" s="14"/>
      <c r="AA23" s="3" t="e">
        <f t="shared" si="8"/>
        <v>#DIV/0!</v>
      </c>
      <c r="AB23" s="29">
        <v>0</v>
      </c>
      <c r="AC23" s="3"/>
      <c r="AD23" s="3" t="e">
        <f t="shared" si="9"/>
        <v>#DIV/0!</v>
      </c>
      <c r="AE23" s="29"/>
      <c r="AF23" s="3"/>
      <c r="AG23" s="3" t="e">
        <f t="shared" si="10"/>
        <v>#DIV/0!</v>
      </c>
      <c r="AH23" s="29">
        <v>3304.9</v>
      </c>
      <c r="AI23" s="3">
        <v>907</v>
      </c>
      <c r="AJ23" s="3">
        <f t="shared" si="23"/>
        <v>27.44409815728161</v>
      </c>
      <c r="AK23" s="29">
        <v>1615.9</v>
      </c>
      <c r="AL23" s="3">
        <v>656</v>
      </c>
      <c r="AM23" s="3">
        <f t="shared" si="11"/>
        <v>40.596571570022896</v>
      </c>
      <c r="AN23" s="29">
        <v>0</v>
      </c>
      <c r="AO23" s="3"/>
      <c r="AP23" s="3" t="e">
        <f t="shared" si="12"/>
        <v>#DIV/0!</v>
      </c>
      <c r="AQ23" s="31">
        <v>4171.3</v>
      </c>
      <c r="AR23" s="4">
        <v>691.9</v>
      </c>
      <c r="AS23" s="3">
        <f t="shared" si="13"/>
        <v>16.587155083547096</v>
      </c>
      <c r="AT23" s="52">
        <v>844.4</v>
      </c>
      <c r="AU23" s="4">
        <v>235.6</v>
      </c>
      <c r="AV23" s="3">
        <f t="shared" si="14"/>
        <v>27.90146849834202</v>
      </c>
      <c r="AW23" s="50">
        <v>829.4</v>
      </c>
      <c r="AX23" s="4">
        <v>221.6</v>
      </c>
      <c r="AY23" s="3">
        <f t="shared" si="15"/>
        <v>26.718109476730167</v>
      </c>
      <c r="AZ23" s="31">
        <v>456.9</v>
      </c>
      <c r="BA23" s="6">
        <v>11</v>
      </c>
      <c r="BB23" s="14">
        <f t="shared" si="16"/>
        <v>2.4075289997811335</v>
      </c>
      <c r="BC23" s="50">
        <v>399.4</v>
      </c>
      <c r="BD23" s="6">
        <v>198.3</v>
      </c>
      <c r="BE23" s="3">
        <f t="shared" si="17"/>
        <v>49.64947421131698</v>
      </c>
      <c r="BF23" s="50">
        <v>961.1</v>
      </c>
      <c r="BG23" s="4">
        <v>236.1</v>
      </c>
      <c r="BH23" s="3">
        <f t="shared" si="18"/>
        <v>24.565601914473</v>
      </c>
      <c r="BI23" s="48">
        <f t="shared" si="19"/>
        <v>-180.9000000000001</v>
      </c>
      <c r="BJ23" s="51">
        <f t="shared" si="20"/>
        <v>348.0000000000001</v>
      </c>
      <c r="BK23" s="3">
        <f t="shared" si="21"/>
        <v>-192.37147595356547</v>
      </c>
      <c r="BM23" s="20"/>
    </row>
    <row r="24" spans="1:65" s="18" customFormat="1" ht="12.75">
      <c r="A24" s="2">
        <v>15</v>
      </c>
      <c r="B24" s="45" t="s">
        <v>41</v>
      </c>
      <c r="C24" s="46">
        <f t="shared" si="0"/>
        <v>37924.1</v>
      </c>
      <c r="D24" s="47">
        <v>10780.9</v>
      </c>
      <c r="E24" s="3">
        <f t="shared" si="1"/>
        <v>28.427569803897786</v>
      </c>
      <c r="F24" s="29">
        <v>19265.1</v>
      </c>
      <c r="G24" s="3">
        <v>6185.8</v>
      </c>
      <c r="H24" s="3">
        <f t="shared" si="2"/>
        <v>32.1088393000815</v>
      </c>
      <c r="I24" s="3">
        <f t="shared" si="3"/>
        <v>5650.6</v>
      </c>
      <c r="J24" s="29">
        <v>15194.2</v>
      </c>
      <c r="K24" s="3">
        <v>4449.8</v>
      </c>
      <c r="L24" s="3">
        <f t="shared" si="22"/>
        <v>29.286174987824303</v>
      </c>
      <c r="M24" s="29">
        <v>17.3</v>
      </c>
      <c r="N24" s="3">
        <v>1.5</v>
      </c>
      <c r="O24" s="3">
        <f t="shared" si="4"/>
        <v>8.670520231213873</v>
      </c>
      <c r="P24" s="29">
        <v>432.7</v>
      </c>
      <c r="Q24" s="3">
        <v>46</v>
      </c>
      <c r="R24" s="3">
        <f t="shared" si="5"/>
        <v>10.630922116940143</v>
      </c>
      <c r="S24" s="29">
        <v>2798.5</v>
      </c>
      <c r="T24" s="3">
        <v>1153.3</v>
      </c>
      <c r="U24" s="3">
        <f t="shared" si="6"/>
        <v>41.21136323030194</v>
      </c>
      <c r="V24" s="29">
        <v>772.4</v>
      </c>
      <c r="W24" s="14">
        <v>229.6</v>
      </c>
      <c r="X24" s="3">
        <f t="shared" si="7"/>
        <v>29.725530813050234</v>
      </c>
      <c r="Y24" s="29"/>
      <c r="Z24" s="14">
        <v>180.5</v>
      </c>
      <c r="AA24" s="3" t="e">
        <f t="shared" si="8"/>
        <v>#DIV/0!</v>
      </c>
      <c r="AB24" s="29">
        <v>50</v>
      </c>
      <c r="AC24" s="3">
        <v>39.7</v>
      </c>
      <c r="AD24" s="3">
        <f t="shared" si="9"/>
        <v>79.4</v>
      </c>
      <c r="AE24" s="29"/>
      <c r="AF24" s="3"/>
      <c r="AG24" s="3" t="e">
        <f t="shared" si="10"/>
        <v>#DIV/0!</v>
      </c>
      <c r="AH24" s="29">
        <v>18659</v>
      </c>
      <c r="AI24" s="3">
        <v>4595.1</v>
      </c>
      <c r="AJ24" s="3">
        <f t="shared" si="23"/>
        <v>24.626721689265235</v>
      </c>
      <c r="AK24" s="29">
        <v>5593.2</v>
      </c>
      <c r="AL24" s="3">
        <v>3873.2</v>
      </c>
      <c r="AM24" s="3">
        <f t="shared" si="11"/>
        <v>69.24837302438675</v>
      </c>
      <c r="AN24" s="29">
        <v>0</v>
      </c>
      <c r="AO24" s="3"/>
      <c r="AP24" s="3" t="e">
        <f t="shared" si="12"/>
        <v>#DIV/0!</v>
      </c>
      <c r="AQ24" s="31">
        <v>38681</v>
      </c>
      <c r="AR24" s="4">
        <v>9179.8</v>
      </c>
      <c r="AS24" s="3">
        <f t="shared" si="13"/>
        <v>23.732064838034177</v>
      </c>
      <c r="AT24" s="52">
        <v>8475.9</v>
      </c>
      <c r="AU24" s="4">
        <v>4710.1</v>
      </c>
      <c r="AV24" s="3">
        <f t="shared" si="14"/>
        <v>55.570499887917514</v>
      </c>
      <c r="AW24" s="50">
        <v>1876.8</v>
      </c>
      <c r="AX24" s="4">
        <v>365.2</v>
      </c>
      <c r="AY24" s="3">
        <f t="shared" si="15"/>
        <v>19.458653026427964</v>
      </c>
      <c r="AZ24" s="31">
        <v>9826.1</v>
      </c>
      <c r="BA24" s="6">
        <v>97.8</v>
      </c>
      <c r="BB24" s="14">
        <f t="shared" si="16"/>
        <v>0.9953084133074158</v>
      </c>
      <c r="BC24" s="50">
        <v>6784.3</v>
      </c>
      <c r="BD24" s="6">
        <v>2569.6</v>
      </c>
      <c r="BE24" s="3">
        <f t="shared" si="17"/>
        <v>37.875683563521655</v>
      </c>
      <c r="BF24" s="50">
        <v>7131.2</v>
      </c>
      <c r="BG24" s="4">
        <v>1259</v>
      </c>
      <c r="BH24" s="3">
        <f t="shared" si="18"/>
        <v>17.65481265425174</v>
      </c>
      <c r="BI24" s="48">
        <f t="shared" si="19"/>
        <v>-756.9000000000015</v>
      </c>
      <c r="BJ24" s="51">
        <f t="shared" si="20"/>
        <v>1601.1000000000004</v>
      </c>
      <c r="BK24" s="3">
        <f t="shared" si="21"/>
        <v>-211.53388822829928</v>
      </c>
      <c r="BM24" s="20"/>
    </row>
    <row r="25" spans="1:65" s="18" customFormat="1" ht="12.75">
      <c r="A25" s="2">
        <v>16</v>
      </c>
      <c r="B25" s="45" t="s">
        <v>42</v>
      </c>
      <c r="C25" s="46">
        <f t="shared" si="0"/>
        <v>3268.7</v>
      </c>
      <c r="D25" s="47">
        <v>1002.5</v>
      </c>
      <c r="E25" s="3">
        <f t="shared" si="1"/>
        <v>30.669685195949466</v>
      </c>
      <c r="F25" s="29">
        <v>693.2</v>
      </c>
      <c r="G25" s="3">
        <v>118.8</v>
      </c>
      <c r="H25" s="3">
        <f t="shared" si="2"/>
        <v>17.13791113675707</v>
      </c>
      <c r="I25" s="3">
        <f t="shared" si="3"/>
        <v>50.4</v>
      </c>
      <c r="J25" s="29">
        <v>128</v>
      </c>
      <c r="K25" s="3">
        <v>38.4</v>
      </c>
      <c r="L25" s="3">
        <f t="shared" si="22"/>
        <v>30</v>
      </c>
      <c r="M25" s="29">
        <v>22.7</v>
      </c>
      <c r="N25" s="3"/>
      <c r="O25" s="3">
        <f t="shared" si="4"/>
        <v>0</v>
      </c>
      <c r="P25" s="29">
        <v>21.9</v>
      </c>
      <c r="Q25" s="3">
        <v>1</v>
      </c>
      <c r="R25" s="3">
        <f t="shared" si="5"/>
        <v>4.566210045662101</v>
      </c>
      <c r="S25" s="29">
        <v>240</v>
      </c>
      <c r="T25" s="3">
        <v>11</v>
      </c>
      <c r="U25" s="3">
        <f t="shared" si="6"/>
        <v>4.583333333333333</v>
      </c>
      <c r="V25" s="29">
        <v>23.6</v>
      </c>
      <c r="W25" s="14">
        <v>21</v>
      </c>
      <c r="X25" s="3">
        <f t="shared" si="7"/>
        <v>88.98305084745762</v>
      </c>
      <c r="Y25" s="29"/>
      <c r="Z25" s="14"/>
      <c r="AA25" s="3" t="e">
        <f t="shared" si="8"/>
        <v>#DIV/0!</v>
      </c>
      <c r="AB25" s="29">
        <v>0</v>
      </c>
      <c r="AC25" s="3"/>
      <c r="AD25" s="3" t="e">
        <f t="shared" si="9"/>
        <v>#DIV/0!</v>
      </c>
      <c r="AE25" s="29"/>
      <c r="AF25" s="3"/>
      <c r="AG25" s="3" t="e">
        <f t="shared" si="10"/>
        <v>#DIV/0!</v>
      </c>
      <c r="AH25" s="29">
        <v>2575.5</v>
      </c>
      <c r="AI25" s="3">
        <v>883.7</v>
      </c>
      <c r="AJ25" s="3">
        <f t="shared" si="23"/>
        <v>34.31178411958843</v>
      </c>
      <c r="AK25" s="29">
        <v>1889.9</v>
      </c>
      <c r="AL25" s="3">
        <v>780.4</v>
      </c>
      <c r="AM25" s="3">
        <f t="shared" si="11"/>
        <v>41.29319011587914</v>
      </c>
      <c r="AN25" s="29">
        <v>0</v>
      </c>
      <c r="AO25" s="3"/>
      <c r="AP25" s="3" t="e">
        <f t="shared" si="12"/>
        <v>#DIV/0!</v>
      </c>
      <c r="AQ25" s="31">
        <v>3309.6</v>
      </c>
      <c r="AR25" s="4">
        <v>822.6</v>
      </c>
      <c r="AS25" s="3">
        <f t="shared" si="13"/>
        <v>24.854967367657725</v>
      </c>
      <c r="AT25" s="52">
        <v>805.2</v>
      </c>
      <c r="AU25" s="4">
        <v>275.2</v>
      </c>
      <c r="AV25" s="3">
        <f t="shared" si="14"/>
        <v>34.177844013909585</v>
      </c>
      <c r="AW25" s="50">
        <v>802.9</v>
      </c>
      <c r="AX25" s="4">
        <v>273.9</v>
      </c>
      <c r="AY25" s="3">
        <f t="shared" si="15"/>
        <v>34.11383733964379</v>
      </c>
      <c r="AZ25" s="31">
        <v>515.7</v>
      </c>
      <c r="BA25" s="6">
        <v>60.1</v>
      </c>
      <c r="BB25" s="14">
        <f t="shared" si="16"/>
        <v>11.654062439402752</v>
      </c>
      <c r="BC25" s="50">
        <v>576.9</v>
      </c>
      <c r="BD25" s="6">
        <v>197</v>
      </c>
      <c r="BE25" s="3">
        <f t="shared" si="17"/>
        <v>34.14803258797019</v>
      </c>
      <c r="BF25" s="50">
        <v>1077.3</v>
      </c>
      <c r="BG25" s="4">
        <v>274.4</v>
      </c>
      <c r="BH25" s="3">
        <f t="shared" si="18"/>
        <v>25.471085120207924</v>
      </c>
      <c r="BI25" s="48">
        <f t="shared" si="19"/>
        <v>-40.90000000000009</v>
      </c>
      <c r="BJ25" s="51">
        <f t="shared" si="20"/>
        <v>179.89999999999998</v>
      </c>
      <c r="BK25" s="3">
        <f t="shared" si="21"/>
        <v>-439.85330073349525</v>
      </c>
      <c r="BM25" s="20"/>
    </row>
    <row r="26" spans="1:65" s="18" customFormat="1" ht="12.75">
      <c r="A26" s="2">
        <v>17</v>
      </c>
      <c r="B26" s="45" t="s">
        <v>43</v>
      </c>
      <c r="C26" s="46">
        <f t="shared" si="0"/>
        <v>26563.800000000003</v>
      </c>
      <c r="D26" s="47">
        <v>2141</v>
      </c>
      <c r="E26" s="3">
        <f t="shared" si="1"/>
        <v>8.059840836024966</v>
      </c>
      <c r="F26" s="29">
        <v>1953.9</v>
      </c>
      <c r="G26" s="3">
        <v>545</v>
      </c>
      <c r="H26" s="3">
        <f t="shared" si="2"/>
        <v>27.89293208454885</v>
      </c>
      <c r="I26" s="3">
        <f t="shared" si="3"/>
        <v>511.7</v>
      </c>
      <c r="J26" s="29">
        <v>1627</v>
      </c>
      <c r="K26" s="3">
        <v>481.8</v>
      </c>
      <c r="L26" s="3">
        <f t="shared" si="22"/>
        <v>29.61278426551936</v>
      </c>
      <c r="M26" s="29">
        <v>31.3</v>
      </c>
      <c r="N26" s="3">
        <v>12.2</v>
      </c>
      <c r="O26" s="3">
        <f t="shared" si="4"/>
        <v>38.9776357827476</v>
      </c>
      <c r="P26" s="29">
        <v>57.1</v>
      </c>
      <c r="Q26" s="3">
        <v>3.2</v>
      </c>
      <c r="R26" s="3">
        <f t="shared" si="5"/>
        <v>5.604203152364273</v>
      </c>
      <c r="S26" s="29">
        <v>113.5</v>
      </c>
      <c r="T26" s="3">
        <v>14.5</v>
      </c>
      <c r="U26" s="3">
        <f t="shared" si="6"/>
        <v>12.77533039647577</v>
      </c>
      <c r="V26" s="29">
        <v>46.4</v>
      </c>
      <c r="W26" s="14">
        <v>11.4</v>
      </c>
      <c r="X26" s="3">
        <f t="shared" si="7"/>
        <v>24.56896551724138</v>
      </c>
      <c r="Y26" s="29">
        <v>62.1</v>
      </c>
      <c r="Z26" s="14">
        <v>10</v>
      </c>
      <c r="AA26" s="3">
        <f t="shared" si="8"/>
        <v>16.10305958132045</v>
      </c>
      <c r="AB26" s="29">
        <v>0.5</v>
      </c>
      <c r="AC26" s="3">
        <v>0.3</v>
      </c>
      <c r="AD26" s="3">
        <f t="shared" si="9"/>
        <v>60</v>
      </c>
      <c r="AE26" s="29"/>
      <c r="AF26" s="3"/>
      <c r="AG26" s="3" t="e">
        <f t="shared" si="10"/>
        <v>#DIV/0!</v>
      </c>
      <c r="AH26" s="29">
        <v>24609.9</v>
      </c>
      <c r="AI26" s="3">
        <v>1596</v>
      </c>
      <c r="AJ26" s="3">
        <f t="shared" si="23"/>
        <v>6.485194982507039</v>
      </c>
      <c r="AK26" s="29">
        <v>2308.4</v>
      </c>
      <c r="AL26" s="3">
        <v>957.5</v>
      </c>
      <c r="AM26" s="3">
        <f t="shared" si="11"/>
        <v>41.47894645642003</v>
      </c>
      <c r="AN26" s="29">
        <v>0</v>
      </c>
      <c r="AO26" s="3"/>
      <c r="AP26" s="3" t="e">
        <f t="shared" si="12"/>
        <v>#DIV/0!</v>
      </c>
      <c r="AQ26" s="31">
        <v>27243.6</v>
      </c>
      <c r="AR26" s="4">
        <v>1691.3</v>
      </c>
      <c r="AS26" s="3">
        <f t="shared" si="13"/>
        <v>6.2080635451996065</v>
      </c>
      <c r="AT26" s="52">
        <v>964.4</v>
      </c>
      <c r="AU26" s="4">
        <v>283.5</v>
      </c>
      <c r="AV26" s="3">
        <f t="shared" si="14"/>
        <v>29.39651596847781</v>
      </c>
      <c r="AW26" s="50">
        <v>956.9</v>
      </c>
      <c r="AX26" s="4">
        <v>281</v>
      </c>
      <c r="AY26" s="3">
        <f t="shared" si="15"/>
        <v>29.365659943567774</v>
      </c>
      <c r="AZ26" s="31">
        <v>1010.1</v>
      </c>
      <c r="BA26" s="6">
        <v>41.1</v>
      </c>
      <c r="BB26" s="14">
        <f t="shared" si="16"/>
        <v>4.068904068904069</v>
      </c>
      <c r="BC26" s="50">
        <v>738.3</v>
      </c>
      <c r="BD26" s="6">
        <v>283.6</v>
      </c>
      <c r="BE26" s="3">
        <f t="shared" si="17"/>
        <v>38.412569416226475</v>
      </c>
      <c r="BF26" s="50">
        <v>2070.9</v>
      </c>
      <c r="BG26" s="4">
        <v>564.6</v>
      </c>
      <c r="BH26" s="3">
        <f t="shared" si="18"/>
        <v>27.263508619440824</v>
      </c>
      <c r="BI26" s="48">
        <f t="shared" si="19"/>
        <v>-679.7999999999956</v>
      </c>
      <c r="BJ26" s="51">
        <f t="shared" si="20"/>
        <v>449.70000000000005</v>
      </c>
      <c r="BK26" s="3">
        <f t="shared" si="21"/>
        <v>-66.15180935569327</v>
      </c>
      <c r="BM26" s="20"/>
    </row>
    <row r="27" spans="1:65" s="18" customFormat="1" ht="16.5" customHeight="1">
      <c r="A27" s="60" t="s">
        <v>13</v>
      </c>
      <c r="B27" s="61"/>
      <c r="C27" s="46">
        <f>SUM(C10:C26)</f>
        <v>126804.20000000001</v>
      </c>
      <c r="D27" s="47">
        <f>SUM(D10:D26)</f>
        <v>33264.700000000004</v>
      </c>
      <c r="E27" s="53">
        <f t="shared" si="1"/>
        <v>26.233121615845533</v>
      </c>
      <c r="F27" s="54">
        <f>SUM(F10:F26)</f>
        <v>34871.6</v>
      </c>
      <c r="G27" s="55">
        <f>SUM(G10:G26)</f>
        <v>10544.199999999999</v>
      </c>
      <c r="H27" s="53">
        <f>G27/F27*100</f>
        <v>30.237213090308444</v>
      </c>
      <c r="I27" s="3">
        <f t="shared" si="3"/>
        <v>8532.1</v>
      </c>
      <c r="J27" s="54">
        <f>SUM(J10:J26)</f>
        <v>22129.4</v>
      </c>
      <c r="K27" s="55">
        <f>SUM(K10:K26)</f>
        <v>6422.5</v>
      </c>
      <c r="L27" s="53">
        <f>K27/J27*100</f>
        <v>29.02247688595262</v>
      </c>
      <c r="M27" s="54">
        <f>SUM(M10:M26)</f>
        <v>356.7</v>
      </c>
      <c r="N27" s="55">
        <f>SUM(N10:N26)</f>
        <v>104.7</v>
      </c>
      <c r="O27" s="53">
        <f>N27/M27*100</f>
        <v>29.352396972245586</v>
      </c>
      <c r="P27" s="54">
        <f>SUM(P10:P26)</f>
        <v>1071.5</v>
      </c>
      <c r="Q27" s="55">
        <f>SUM(Q10:Q26)</f>
        <v>86.10000000000001</v>
      </c>
      <c r="R27" s="53">
        <f>Q27/P27*100</f>
        <v>8.035464302379843</v>
      </c>
      <c r="S27" s="54">
        <f>SUM(S10:S26)</f>
        <v>6186.7</v>
      </c>
      <c r="T27" s="55">
        <f>SUM(T10:T26)</f>
        <v>1918.8</v>
      </c>
      <c r="U27" s="53">
        <f>T27/S27*100</f>
        <v>31.0149191006514</v>
      </c>
      <c r="V27" s="29">
        <f>SUM(V10:V26)</f>
        <v>1845.7</v>
      </c>
      <c r="W27" s="56">
        <f>SUM(W10:W26)</f>
        <v>769.6999999999999</v>
      </c>
      <c r="X27" s="3">
        <f>W27/V27*100</f>
        <v>41.70233515739285</v>
      </c>
      <c r="Y27" s="29">
        <f>SUM(Y10:Y26)</f>
        <v>62.1</v>
      </c>
      <c r="Z27" s="56">
        <f>SUM(Z10:Z26)</f>
        <v>190.5</v>
      </c>
      <c r="AA27" s="3">
        <f>Z27/Y27*100</f>
        <v>306.7632850241546</v>
      </c>
      <c r="AB27" s="29">
        <f>SUM(AB10:AB26)</f>
        <v>196.3</v>
      </c>
      <c r="AC27" s="56">
        <f>SUM(AC10:AC26)</f>
        <v>104.1</v>
      </c>
      <c r="AD27" s="3">
        <f>AC27/AB27*100</f>
        <v>53.03107488537952</v>
      </c>
      <c r="AE27" s="29">
        <f>SUM(AE10:AE26)</f>
        <v>0</v>
      </c>
      <c r="AF27" s="56">
        <f>SUM(AF10:AF26)</f>
        <v>0</v>
      </c>
      <c r="AG27" s="3" t="e">
        <f>AF27/AE27*100</f>
        <v>#DIV/0!</v>
      </c>
      <c r="AH27" s="29">
        <f>SUM(AH10:AH26)</f>
        <v>91932.6</v>
      </c>
      <c r="AI27" s="29">
        <f>SUM(AI10:AI26)</f>
        <v>22720.500000000004</v>
      </c>
      <c r="AJ27" s="3">
        <f>AI27/AH27*100</f>
        <v>24.71430156440697</v>
      </c>
      <c r="AK27" s="29">
        <f>SUM(AK10:AK26)</f>
        <v>37502.700000000004</v>
      </c>
      <c r="AL27" s="3">
        <f>SUM(AL10:AL26)</f>
        <v>17125.9</v>
      </c>
      <c r="AM27" s="3">
        <f>AL27/AK27*100</f>
        <v>45.66577873059806</v>
      </c>
      <c r="AN27" s="29">
        <f>SUM(AN10:AN26)</f>
        <v>1941.9</v>
      </c>
      <c r="AO27" s="3">
        <f>SUM(AO10:AO26)</f>
        <v>809.0999999999999</v>
      </c>
      <c r="AP27" s="3">
        <f>AO27/AN27*100</f>
        <v>41.665379267727474</v>
      </c>
      <c r="AQ27" s="29">
        <f>SUM(AQ10:AQ26)</f>
        <v>132371.1</v>
      </c>
      <c r="AR27" s="3">
        <f>SUM(AR10:AR26)</f>
        <v>26760.099999999995</v>
      </c>
      <c r="AS27" s="3">
        <f>AR27/AQ27*100</f>
        <v>20.21596859133149</v>
      </c>
      <c r="AT27" s="29">
        <f>SUM(AT10:AT26)</f>
        <v>22336.500000000004</v>
      </c>
      <c r="AU27" s="3">
        <f>SUM(AU10:AU26)</f>
        <v>8706.6</v>
      </c>
      <c r="AV27" s="3">
        <f>AU27/AT27*100</f>
        <v>38.97924921093278</v>
      </c>
      <c r="AW27" s="29">
        <f>SUM(AW10:AW26)</f>
        <v>15594.399999999998</v>
      </c>
      <c r="AX27" s="3">
        <f>SUM(AX10:AX26)</f>
        <v>4327.8</v>
      </c>
      <c r="AY27" s="3">
        <f>AX27/AW27*100</f>
        <v>27.75227004565742</v>
      </c>
      <c r="AZ27" s="29">
        <f>SUM(AZ10:AZ26)</f>
        <v>20122</v>
      </c>
      <c r="BA27" s="14">
        <f>SUM(BA10:BA26)</f>
        <v>1053.8</v>
      </c>
      <c r="BB27" s="14">
        <f>BA27/AZ27*100</f>
        <v>5.237053970778253</v>
      </c>
      <c r="BC27" s="29">
        <f>SUM(BC10:BC26)</f>
        <v>17793.100000000002</v>
      </c>
      <c r="BD27" s="14">
        <f>SUM(BD10:BD26)</f>
        <v>6515.200000000001</v>
      </c>
      <c r="BE27" s="3">
        <f>BD27/BC27*100</f>
        <v>36.61644120473667</v>
      </c>
      <c r="BF27" s="29">
        <f>SUM(BF10:BF26)</f>
        <v>31761.2</v>
      </c>
      <c r="BG27" s="3">
        <f>SUM(BG10:BG26)</f>
        <v>8364.8</v>
      </c>
      <c r="BH27" s="3">
        <f>BG27/BF27*100</f>
        <v>26.33653640290669</v>
      </c>
      <c r="BI27" s="31">
        <f>SUM(BI10:BI26)</f>
        <v>-5566.899999999996</v>
      </c>
      <c r="BJ27" s="57">
        <f>SUM(BJ10:BJ26)</f>
        <v>6504.599999999999</v>
      </c>
      <c r="BK27" s="3">
        <f t="shared" si="21"/>
        <v>-116.84420413515608</v>
      </c>
      <c r="BM27" s="20"/>
    </row>
    <row r="28" spans="5:61" s="21" customFormat="1" ht="12.75">
      <c r="E28" s="22"/>
      <c r="F28" s="23"/>
      <c r="G28" s="22"/>
      <c r="S28" s="24"/>
      <c r="T28" s="24"/>
      <c r="W28" s="24"/>
      <c r="Z28" s="24"/>
      <c r="AH28" s="24"/>
      <c r="AQ28" s="40"/>
      <c r="AT28" s="25"/>
      <c r="BI28" s="33"/>
    </row>
    <row r="29" spans="6:60" ht="12.75"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12"/>
      <c r="X29" s="8"/>
      <c r="Y29" s="8"/>
      <c r="Z29" s="12"/>
      <c r="AA29" s="8"/>
      <c r="AB29" s="8"/>
      <c r="AC29" s="8"/>
      <c r="AD29" s="8"/>
      <c r="AE29" s="8"/>
      <c r="AF29" s="8"/>
      <c r="AG29" s="8"/>
      <c r="AH29" s="20"/>
      <c r="AI29" s="20"/>
      <c r="AJ29" s="20"/>
      <c r="AK29" s="20"/>
      <c r="AL29" s="20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</row>
    <row r="30" spans="34:65" ht="15.75">
      <c r="AH30" s="19"/>
      <c r="BI30" s="5"/>
      <c r="BJ30" s="5"/>
      <c r="BK30" s="5"/>
      <c r="BL30" s="5"/>
      <c r="BM30" s="5"/>
    </row>
    <row r="31" spans="61:64" ht="13.5" customHeight="1">
      <c r="BI31" s="5"/>
      <c r="BJ31" s="5"/>
      <c r="BL31" s="5"/>
    </row>
    <row r="32" spans="34:60" ht="12.75" customHeight="1">
      <c r="AH32" s="19"/>
      <c r="AZ32" s="5"/>
      <c r="BA32" s="5"/>
      <c r="BB32" s="5"/>
      <c r="BC32" s="5"/>
      <c r="BD32" s="5"/>
      <c r="BE32" s="5"/>
      <c r="BF32" s="5"/>
      <c r="BG32" s="5"/>
      <c r="BH32" s="5"/>
    </row>
    <row r="33" ht="12.75">
      <c r="AH33" s="19"/>
    </row>
    <row r="34" ht="12.75">
      <c r="AH34" s="19"/>
    </row>
    <row r="35" ht="12.75">
      <c r="AH35" s="19"/>
    </row>
  </sheetData>
  <sheetProtection password="CEE3" sheet="1"/>
  <mergeCells count="31">
    <mergeCell ref="S1:U1"/>
    <mergeCell ref="C2:U2"/>
    <mergeCell ref="A4:B8"/>
    <mergeCell ref="C4:E7"/>
    <mergeCell ref="F4:AP4"/>
    <mergeCell ref="AN6:AP7"/>
    <mergeCell ref="AZ6:BB7"/>
    <mergeCell ref="AT4:BH4"/>
    <mergeCell ref="AW7:AY7"/>
    <mergeCell ref="AW6:AY6"/>
    <mergeCell ref="BF6:BH7"/>
    <mergeCell ref="AT6:AV7"/>
    <mergeCell ref="AQ4:AS7"/>
    <mergeCell ref="BI4:BK7"/>
    <mergeCell ref="F5:H7"/>
    <mergeCell ref="J5:AG5"/>
    <mergeCell ref="AH5:AJ7"/>
    <mergeCell ref="AK5:AP5"/>
    <mergeCell ref="AT5:BH5"/>
    <mergeCell ref="J6:L7"/>
    <mergeCell ref="M6:O7"/>
    <mergeCell ref="BC6:BE7"/>
    <mergeCell ref="A9:B9"/>
    <mergeCell ref="A27:B27"/>
    <mergeCell ref="AE6:AG7"/>
    <mergeCell ref="AK6:AM7"/>
    <mergeCell ref="S6:U7"/>
    <mergeCell ref="V6:X7"/>
    <mergeCell ref="Y6:AA7"/>
    <mergeCell ref="AB6:AD7"/>
    <mergeCell ref="P6:R7"/>
  </mergeCells>
  <printOptions/>
  <pageMargins left="0.7" right="0.7" top="0.75" bottom="0.75" header="0.3" footer="0.3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User</cp:lastModifiedBy>
  <cp:lastPrinted>2013-05-07T11:14:19Z</cp:lastPrinted>
  <dcterms:created xsi:type="dcterms:W3CDTF">2007-01-16T05:35:41Z</dcterms:created>
  <dcterms:modified xsi:type="dcterms:W3CDTF">2013-05-07T11:40:16Z</dcterms:modified>
  <cp:category/>
  <cp:version/>
  <cp:contentType/>
  <cp:contentStatus/>
</cp:coreProperties>
</file>