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<sst xmlns="http://schemas.openxmlformats.org/spreadsheetml/2006/main" count="107" uniqueCount="46">
  <si>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</si>
  <si>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</si>
  <si>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</si>
  <si>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</si>
  <si>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</si>
  <si>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</si>
  <si>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</si>
  <si>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</si>
  <si>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</si>
  <si>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</si>
  <si>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</si>
  <si>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</si>
  <si>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</si>
  <si>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</si>
  <si>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</si>
  <si>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</si>
  <si>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</si>
  <si>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</si>
  <si>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</si>
  <si>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</si>
  <si>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</si>
  <si>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</si>
  <si>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</si>
  <si>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</si>
  <si>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</si>
  <si>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</si>
  <si>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</si>
  <si>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</si>
  <si>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</si>
  <si>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</si>
  <si>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</si>
  <si>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</si>
  <si>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</si>
  <si>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</si>
  <si>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</si>
  <si>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</si>
  <si>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</si>
  <si>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</si>
  <si>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</si>
  <si>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</si>
  <si>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</si>
  <si>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</si>
  <si>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</si>
  <si>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</si>
  <si>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</si>
  <si>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марта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</si>
</sst>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58" t="s">
        <v>26</v>
      </c>
      <c r="T1" s="58"/>
      <c r="U1" s="58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59" t="s">
        <v>45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60" t="s">
        <v>0</v>
      </c>
      <c r="B4" s="60"/>
      <c r="C4" s="61" t="s">
        <v>23</v>
      </c>
      <c r="D4" s="62"/>
      <c r="E4" s="63"/>
      <c r="F4" s="70" t="s">
        <v>1</v>
      </c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87" t="s">
        <v>22</v>
      </c>
      <c r="AR4" s="88"/>
      <c r="AS4" s="89"/>
      <c r="AT4" s="78" t="s">
        <v>1</v>
      </c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61" t="s">
        <v>21</v>
      </c>
      <c r="BJ4" s="62"/>
      <c r="BK4" s="63"/>
    </row>
    <row r="5" spans="1:63" ht="13.5" customHeight="1">
      <c r="A5" s="60"/>
      <c r="B5" s="60"/>
      <c r="C5" s="64"/>
      <c r="D5" s="65"/>
      <c r="E5" s="66"/>
      <c r="F5" s="78" t="s">
        <v>2</v>
      </c>
      <c r="G5" s="78"/>
      <c r="H5" s="78"/>
      <c r="I5" s="28"/>
      <c r="J5" s="96" t="s">
        <v>3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  <c r="AH5" s="78" t="s">
        <v>4</v>
      </c>
      <c r="AI5" s="78"/>
      <c r="AJ5" s="78"/>
      <c r="AK5" s="70" t="s">
        <v>3</v>
      </c>
      <c r="AL5" s="71"/>
      <c r="AM5" s="71"/>
      <c r="AN5" s="71"/>
      <c r="AO5" s="71"/>
      <c r="AP5" s="71"/>
      <c r="AQ5" s="90"/>
      <c r="AR5" s="91"/>
      <c r="AS5" s="92"/>
      <c r="AT5" s="70" t="s">
        <v>3</v>
      </c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64"/>
      <c r="BJ5" s="65"/>
      <c r="BK5" s="66"/>
    </row>
    <row r="6" spans="1:63" ht="59.25" customHeight="1">
      <c r="A6" s="60"/>
      <c r="B6" s="60"/>
      <c r="C6" s="64"/>
      <c r="D6" s="65"/>
      <c r="E6" s="66"/>
      <c r="F6" s="78"/>
      <c r="G6" s="78"/>
      <c r="H6" s="78"/>
      <c r="I6" s="26"/>
      <c r="J6" s="61" t="s">
        <v>5</v>
      </c>
      <c r="K6" s="62"/>
      <c r="L6" s="63"/>
      <c r="M6" s="61" t="s">
        <v>6</v>
      </c>
      <c r="N6" s="62"/>
      <c r="O6" s="63"/>
      <c r="P6" s="61" t="s">
        <v>16</v>
      </c>
      <c r="Q6" s="62"/>
      <c r="R6" s="63"/>
      <c r="S6" s="61" t="s">
        <v>44</v>
      </c>
      <c r="T6" s="62"/>
      <c r="U6" s="63"/>
      <c r="V6" s="61" t="s">
        <v>7</v>
      </c>
      <c r="W6" s="62"/>
      <c r="X6" s="63"/>
      <c r="Y6" s="61" t="s">
        <v>19</v>
      </c>
      <c r="Z6" s="62"/>
      <c r="AA6" s="63"/>
      <c r="AB6" s="61" t="s">
        <v>8</v>
      </c>
      <c r="AC6" s="62"/>
      <c r="AD6" s="63"/>
      <c r="AE6" s="61" t="s">
        <v>9</v>
      </c>
      <c r="AF6" s="62"/>
      <c r="AG6" s="63"/>
      <c r="AH6" s="78"/>
      <c r="AI6" s="78"/>
      <c r="AJ6" s="78"/>
      <c r="AK6" s="61" t="s">
        <v>17</v>
      </c>
      <c r="AL6" s="62"/>
      <c r="AM6" s="63"/>
      <c r="AN6" s="61" t="s">
        <v>18</v>
      </c>
      <c r="AO6" s="62"/>
      <c r="AP6" s="63"/>
      <c r="AQ6" s="90"/>
      <c r="AR6" s="91"/>
      <c r="AS6" s="92"/>
      <c r="AT6" s="81" t="s">
        <v>20</v>
      </c>
      <c r="AU6" s="82"/>
      <c r="AV6" s="83"/>
      <c r="AW6" s="80" t="s">
        <v>1</v>
      </c>
      <c r="AX6" s="80"/>
      <c r="AY6" s="80"/>
      <c r="AZ6" s="72" t="s">
        <v>24</v>
      </c>
      <c r="BA6" s="73"/>
      <c r="BB6" s="74"/>
      <c r="BC6" s="72" t="s">
        <v>14</v>
      </c>
      <c r="BD6" s="73"/>
      <c r="BE6" s="74"/>
      <c r="BF6" s="61" t="s">
        <v>25</v>
      </c>
      <c r="BG6" s="62"/>
      <c r="BH6" s="63"/>
      <c r="BI6" s="64"/>
      <c r="BJ6" s="65"/>
      <c r="BK6" s="66"/>
    </row>
    <row r="7" spans="1:63" ht="77.25" customHeight="1">
      <c r="A7" s="60"/>
      <c r="B7" s="60"/>
      <c r="C7" s="67"/>
      <c r="D7" s="68"/>
      <c r="E7" s="69"/>
      <c r="F7" s="78"/>
      <c r="G7" s="78"/>
      <c r="H7" s="78"/>
      <c r="I7" s="27"/>
      <c r="J7" s="67"/>
      <c r="K7" s="68"/>
      <c r="L7" s="69"/>
      <c r="M7" s="67"/>
      <c r="N7" s="68"/>
      <c r="O7" s="69"/>
      <c r="P7" s="67"/>
      <c r="Q7" s="68"/>
      <c r="R7" s="69"/>
      <c r="S7" s="67"/>
      <c r="T7" s="68"/>
      <c r="U7" s="69"/>
      <c r="V7" s="67"/>
      <c r="W7" s="68"/>
      <c r="X7" s="69"/>
      <c r="Y7" s="67"/>
      <c r="Z7" s="68"/>
      <c r="AA7" s="69"/>
      <c r="AB7" s="67"/>
      <c r="AC7" s="68"/>
      <c r="AD7" s="69"/>
      <c r="AE7" s="67"/>
      <c r="AF7" s="68"/>
      <c r="AG7" s="69"/>
      <c r="AH7" s="78"/>
      <c r="AI7" s="78"/>
      <c r="AJ7" s="78"/>
      <c r="AK7" s="67"/>
      <c r="AL7" s="68"/>
      <c r="AM7" s="69"/>
      <c r="AN7" s="67"/>
      <c r="AO7" s="68"/>
      <c r="AP7" s="69"/>
      <c r="AQ7" s="93"/>
      <c r="AR7" s="94"/>
      <c r="AS7" s="95"/>
      <c r="AT7" s="84"/>
      <c r="AU7" s="85"/>
      <c r="AV7" s="86"/>
      <c r="AW7" s="79" t="s">
        <v>15</v>
      </c>
      <c r="AX7" s="79"/>
      <c r="AY7" s="79"/>
      <c r="AZ7" s="75"/>
      <c r="BA7" s="76"/>
      <c r="BB7" s="77"/>
      <c r="BC7" s="75"/>
      <c r="BD7" s="76"/>
      <c r="BE7" s="77"/>
      <c r="BF7" s="67"/>
      <c r="BG7" s="68"/>
      <c r="BH7" s="69"/>
      <c r="BI7" s="67"/>
      <c r="BJ7" s="68"/>
      <c r="BK7" s="69"/>
    </row>
    <row r="8" spans="1:63" ht="24.75" customHeight="1">
      <c r="A8" s="60"/>
      <c r="B8" s="60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99">
        <v>1</v>
      </c>
      <c r="B9" s="100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3683</v>
      </c>
      <c r="D10" s="47">
        <f>G10+AI10</f>
        <v>289.5</v>
      </c>
      <c r="E10" s="3">
        <f>D10/C10*100</f>
        <v>7.860439858810753</v>
      </c>
      <c r="F10" s="29">
        <v>745.1</v>
      </c>
      <c r="G10" s="3">
        <v>36.8</v>
      </c>
      <c r="H10" s="3">
        <f>G10/F10*100</f>
        <v>4.938934371225338</v>
      </c>
      <c r="I10" s="3">
        <f>K10+N10+Q10+T10</f>
        <v>24</v>
      </c>
      <c r="J10" s="29">
        <v>129.6</v>
      </c>
      <c r="K10" s="3">
        <v>16</v>
      </c>
      <c r="L10" s="3">
        <f>K10/J10*100</f>
        <v>12.34567901234568</v>
      </c>
      <c r="M10" s="29">
        <v>3.9</v>
      </c>
      <c r="N10" s="3"/>
      <c r="O10" s="3">
        <f>N10/M10*100</f>
        <v>0</v>
      </c>
      <c r="P10" s="29">
        <v>34.3</v>
      </c>
      <c r="Q10" s="3">
        <v>1.1</v>
      </c>
      <c r="R10" s="3">
        <f>Q10/P10*100</f>
        <v>3.2069970845481057</v>
      </c>
      <c r="S10" s="29">
        <v>214.2</v>
      </c>
      <c r="T10" s="3">
        <v>6.9</v>
      </c>
      <c r="U10" s="3">
        <f>T10/S10*100</f>
        <v>3.221288515406163</v>
      </c>
      <c r="V10" s="29">
        <v>40</v>
      </c>
      <c r="W10" s="14">
        <v>10.9</v>
      </c>
      <c r="X10" s="3">
        <f>W10/V10*100</f>
        <v>27.250000000000004</v>
      </c>
      <c r="Y10" s="29"/>
      <c r="Z10" s="14"/>
      <c r="AA10" s="3" t="e">
        <f>Z10/Y10*100</f>
        <v>#DIV/0!</v>
      </c>
      <c r="AB10" s="29">
        <v>3.1</v>
      </c>
      <c r="AC10" s="3">
        <v>1.9</v>
      </c>
      <c r="AD10" s="3">
        <f>AC10/AB10*100</f>
        <v>61.29032258064515</v>
      </c>
      <c r="AE10" s="29"/>
      <c r="AF10" s="3"/>
      <c r="AG10" s="3" t="e">
        <f>AF10/AE10*100</f>
        <v>#DIV/0!</v>
      </c>
      <c r="AH10" s="29">
        <v>2937.9</v>
      </c>
      <c r="AI10" s="3">
        <v>252.7</v>
      </c>
      <c r="AJ10" s="3">
        <f>AI10/AH10*100</f>
        <v>8.60138193948058</v>
      </c>
      <c r="AK10" s="29">
        <v>2328.2</v>
      </c>
      <c r="AL10" s="3">
        <v>388</v>
      </c>
      <c r="AM10" s="3">
        <f>AL10/AK10*100</f>
        <v>16.665234945451424</v>
      </c>
      <c r="AN10" s="29">
        <v>0</v>
      </c>
      <c r="AO10" s="3"/>
      <c r="AP10" s="3" t="e">
        <f>AO10/AN10*100</f>
        <v>#DIV/0!</v>
      </c>
      <c r="AQ10" s="48">
        <v>4024.7</v>
      </c>
      <c r="AR10" s="4">
        <v>574.1</v>
      </c>
      <c r="AS10" s="3">
        <f>AR10/AQ10*100</f>
        <v>14.264417223644</v>
      </c>
      <c r="AT10" s="49">
        <v>724.6</v>
      </c>
      <c r="AU10" s="4">
        <v>94.3</v>
      </c>
      <c r="AV10" s="3">
        <f>AU10/AT10*100</f>
        <v>13.014076731990063</v>
      </c>
      <c r="AW10" s="50">
        <v>722.6</v>
      </c>
      <c r="AX10" s="4">
        <v>94.3</v>
      </c>
      <c r="AY10" s="3">
        <f>AX10/AW10*100</f>
        <v>13.050096872405204</v>
      </c>
      <c r="AZ10" s="32">
        <v>715.7</v>
      </c>
      <c r="BA10" s="6">
        <v>23</v>
      </c>
      <c r="BB10" s="14">
        <f>BA10/AZ10*100</f>
        <v>3.2136369987424898</v>
      </c>
      <c r="BC10" s="50">
        <v>835.6</v>
      </c>
      <c r="BD10" s="6">
        <v>318.5</v>
      </c>
      <c r="BE10" s="3">
        <f>BD10/BC10*100</f>
        <v>38.116323599808524</v>
      </c>
      <c r="BF10" s="50">
        <v>1318.1</v>
      </c>
      <c r="BG10" s="4">
        <v>131.8</v>
      </c>
      <c r="BH10" s="3">
        <f>BG10/BF10*100</f>
        <v>9.999241332220622</v>
      </c>
      <c r="BI10" s="48">
        <f>C10-AQ10</f>
        <v>-341.6999999999998</v>
      </c>
      <c r="BJ10" s="51">
        <f>D10-AR10</f>
        <v>-284.6</v>
      </c>
      <c r="BK10" s="3">
        <f>BJ10/BI10*100</f>
        <v>83.28943517705595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D26">F11+AH11</f>
        <v>3520.7999999999997</v>
      </c>
      <c r="D11" s="47">
        <f t="shared" si="0"/>
        <v>513.7</v>
      </c>
      <c r="E11" s="3">
        <f aca="true" t="shared" si="1" ref="E11:E27">D11/C11*100</f>
        <v>14.590433992274484</v>
      </c>
      <c r="F11" s="29">
        <v>890.6</v>
      </c>
      <c r="G11" s="3">
        <v>102.7</v>
      </c>
      <c r="H11" s="3">
        <f aca="true" t="shared" si="2" ref="H11:H26">G11/F11*100</f>
        <v>11.531551762856502</v>
      </c>
      <c r="I11" s="3">
        <f aca="true" t="shared" si="3" ref="I11:I27">K11+N11+Q11+T11</f>
        <v>17.4</v>
      </c>
      <c r="J11" s="29">
        <v>150.4</v>
      </c>
      <c r="K11" s="3">
        <v>6.1</v>
      </c>
      <c r="L11" s="3">
        <f>K11/J11*100</f>
        <v>4.055851063829787</v>
      </c>
      <c r="M11" s="29">
        <v>53.5</v>
      </c>
      <c r="N11" s="3"/>
      <c r="O11" s="3">
        <f aca="true" t="shared" si="4" ref="O11:O26">N11/M11*100</f>
        <v>0</v>
      </c>
      <c r="P11" s="29">
        <v>48.9</v>
      </c>
      <c r="Q11" s="3">
        <v>8.2</v>
      </c>
      <c r="R11" s="3">
        <f aca="true" t="shared" si="5" ref="R11:R26">Q11/P11*100</f>
        <v>16.768916155419223</v>
      </c>
      <c r="S11" s="29">
        <v>195.5</v>
      </c>
      <c r="T11" s="3">
        <v>3.1</v>
      </c>
      <c r="U11" s="3">
        <f aca="true" t="shared" si="6" ref="U11:U26">T11/S11*100</f>
        <v>1.5856777493606138</v>
      </c>
      <c r="V11" s="29">
        <v>31.3</v>
      </c>
      <c r="W11" s="14">
        <v>0.1</v>
      </c>
      <c r="X11" s="3">
        <f aca="true" t="shared" si="7" ref="X11:X26">W11/V11*100</f>
        <v>0.31948881789137384</v>
      </c>
      <c r="Y11" s="29"/>
      <c r="Z11" s="14"/>
      <c r="AA11" s="3" t="e">
        <f aca="true" t="shared" si="8" ref="AA11:AA26">Z11/Y11*100</f>
        <v>#DIV/0!</v>
      </c>
      <c r="AB11" s="29">
        <v>0</v>
      </c>
      <c r="AC11" s="3"/>
      <c r="AD11" s="3" t="e">
        <f aca="true" t="shared" si="9" ref="AD11:AD26">AC11/AB11*100</f>
        <v>#DIV/0!</v>
      </c>
      <c r="AE11" s="29"/>
      <c r="AF11" s="3"/>
      <c r="AG11" s="3" t="e">
        <f aca="true" t="shared" si="10" ref="AG11:AG26">AF11/AE11*100</f>
        <v>#DIV/0!</v>
      </c>
      <c r="AH11" s="29">
        <v>2630.2</v>
      </c>
      <c r="AI11" s="3">
        <v>411</v>
      </c>
      <c r="AJ11" s="3">
        <f>AI11/AH11*100</f>
        <v>15.626188122576231</v>
      </c>
      <c r="AK11" s="29">
        <v>2114.2</v>
      </c>
      <c r="AL11" s="3">
        <v>352.3</v>
      </c>
      <c r="AM11" s="3">
        <f aca="true" t="shared" si="11" ref="AM11:AM26">AL11/AK11*100</f>
        <v>16.6635133856778</v>
      </c>
      <c r="AN11" s="29">
        <v>0</v>
      </c>
      <c r="AO11" s="3"/>
      <c r="AP11" s="3" t="e">
        <f aca="true" t="shared" si="12" ref="AP11:AP26">AO11/AN11*100</f>
        <v>#DIV/0!</v>
      </c>
      <c r="AQ11" s="48">
        <v>3570.3</v>
      </c>
      <c r="AR11" s="4">
        <v>242.8</v>
      </c>
      <c r="AS11" s="3">
        <f aca="true" t="shared" si="13" ref="AS11:AS26">AR11/AQ11*100</f>
        <v>6.800548973475619</v>
      </c>
      <c r="AT11" s="52">
        <v>706.7</v>
      </c>
      <c r="AU11" s="4">
        <v>86.2</v>
      </c>
      <c r="AV11" s="3">
        <f aca="true" t="shared" si="14" ref="AV11:AV26">AU11/AT11*100</f>
        <v>12.197537851988113</v>
      </c>
      <c r="AW11" s="50">
        <v>705.7</v>
      </c>
      <c r="AX11" s="4">
        <v>86.2</v>
      </c>
      <c r="AY11" s="3">
        <f aca="true" t="shared" si="15" ref="AY11:AY26">AX11/AW11*100</f>
        <v>12.214822162391952</v>
      </c>
      <c r="AZ11" s="31">
        <v>627.9</v>
      </c>
      <c r="BA11" s="6">
        <v>10.7</v>
      </c>
      <c r="BB11" s="14">
        <f aca="true" t="shared" si="16" ref="BB11:BB26">BA11/AZ11*100</f>
        <v>1.7040930084408343</v>
      </c>
      <c r="BC11" s="50">
        <v>826.3</v>
      </c>
      <c r="BD11" s="6">
        <v>44</v>
      </c>
      <c r="BE11" s="3">
        <f aca="true" t="shared" si="17" ref="BE11:BE26">BD11/BC11*100</f>
        <v>5.324942514825124</v>
      </c>
      <c r="BF11" s="50">
        <v>1250.5</v>
      </c>
      <c r="BG11" s="4">
        <v>97.3</v>
      </c>
      <c r="BH11" s="3">
        <f aca="true" t="shared" si="18" ref="BH11:BH26">BG11/BF11*100</f>
        <v>7.780887644942023</v>
      </c>
      <c r="BI11" s="48">
        <f aca="true" t="shared" si="19" ref="BI11:BI26">C11-AQ11</f>
        <v>-49.500000000000455</v>
      </c>
      <c r="BJ11" s="51">
        <f aca="true" t="shared" si="20" ref="BJ11:BJ26">D11-AR11</f>
        <v>270.90000000000003</v>
      </c>
      <c r="BK11" s="3">
        <f aca="true" t="shared" si="21" ref="BK11:BK27">BJ11/BI11*100</f>
        <v>-547.2727272727222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4016.2999999999997</v>
      </c>
      <c r="D12" s="47">
        <f t="shared" si="0"/>
        <v>601.8</v>
      </c>
      <c r="E12" s="3">
        <f t="shared" si="1"/>
        <v>14.983940442696014</v>
      </c>
      <c r="F12" s="29">
        <v>740.1</v>
      </c>
      <c r="G12" s="3">
        <v>101.1</v>
      </c>
      <c r="H12" s="3">
        <f t="shared" si="2"/>
        <v>13.660316173490067</v>
      </c>
      <c r="I12" s="3">
        <f t="shared" si="3"/>
        <v>72.39999999999999</v>
      </c>
      <c r="J12" s="29">
        <v>301</v>
      </c>
      <c r="K12" s="3">
        <v>44.3</v>
      </c>
      <c r="L12" s="3">
        <f aca="true" t="shared" si="22" ref="L12:L26">K12/J12*100</f>
        <v>14.717607973421925</v>
      </c>
      <c r="M12" s="29">
        <v>10.7</v>
      </c>
      <c r="N12" s="3">
        <v>0.1</v>
      </c>
      <c r="O12" s="3">
        <f t="shared" si="4"/>
        <v>0.9345794392523366</v>
      </c>
      <c r="P12" s="29">
        <v>63.7</v>
      </c>
      <c r="Q12" s="3">
        <v>10.2</v>
      </c>
      <c r="R12" s="3">
        <f t="shared" si="5"/>
        <v>16.012558869701728</v>
      </c>
      <c r="S12" s="30">
        <v>309.2</v>
      </c>
      <c r="T12" s="3">
        <v>17.8</v>
      </c>
      <c r="U12" s="3">
        <f t="shared" si="6"/>
        <v>5.756791720569211</v>
      </c>
      <c r="V12" s="29">
        <v>29</v>
      </c>
      <c r="W12" s="14">
        <v>2.7</v>
      </c>
      <c r="X12" s="3">
        <f t="shared" si="7"/>
        <v>9.310344827586208</v>
      </c>
      <c r="Y12" s="29"/>
      <c r="Z12" s="14"/>
      <c r="AA12" s="3" t="e">
        <f t="shared" si="8"/>
        <v>#DIV/0!</v>
      </c>
      <c r="AB12" s="29">
        <v>17.5</v>
      </c>
      <c r="AC12" s="3">
        <v>15</v>
      </c>
      <c r="AD12" s="3">
        <f t="shared" si="9"/>
        <v>85.71428571428571</v>
      </c>
      <c r="AE12" s="29"/>
      <c r="AF12" s="3"/>
      <c r="AG12" s="3" t="e">
        <f t="shared" si="10"/>
        <v>#DIV/0!</v>
      </c>
      <c r="AH12" s="29">
        <v>3276.2</v>
      </c>
      <c r="AI12" s="3">
        <v>500.7</v>
      </c>
      <c r="AJ12" s="3">
        <f>AI12/AH12*100</f>
        <v>15.282949758866982</v>
      </c>
      <c r="AK12" s="29">
        <v>2301</v>
      </c>
      <c r="AL12" s="3">
        <v>383.5</v>
      </c>
      <c r="AM12" s="3">
        <f t="shared" si="11"/>
        <v>16.666666666666664</v>
      </c>
      <c r="AN12" s="29">
        <v>0</v>
      </c>
      <c r="AO12" s="3"/>
      <c r="AP12" s="3" t="e">
        <f t="shared" si="12"/>
        <v>#DIV/0!</v>
      </c>
      <c r="AQ12" s="31">
        <v>4016.3</v>
      </c>
      <c r="AR12" s="4">
        <v>208.2</v>
      </c>
      <c r="AS12" s="3">
        <f t="shared" si="13"/>
        <v>5.183875706496028</v>
      </c>
      <c r="AT12" s="52">
        <v>707.7</v>
      </c>
      <c r="AU12" s="4">
        <v>75.3</v>
      </c>
      <c r="AV12" s="3">
        <f t="shared" si="14"/>
        <v>10.640101738024585</v>
      </c>
      <c r="AW12" s="50">
        <v>705.7</v>
      </c>
      <c r="AX12" s="4">
        <v>75.3</v>
      </c>
      <c r="AY12" s="3">
        <f t="shared" si="15"/>
        <v>10.670256482924755</v>
      </c>
      <c r="AZ12" s="31">
        <v>720.7</v>
      </c>
      <c r="BA12" s="6"/>
      <c r="BB12" s="14">
        <f t="shared" si="16"/>
        <v>0</v>
      </c>
      <c r="BC12" s="50">
        <v>350.9</v>
      </c>
      <c r="BD12" s="6">
        <v>84.4</v>
      </c>
      <c r="BE12" s="3">
        <f t="shared" si="17"/>
        <v>24.052436591621547</v>
      </c>
      <c r="BF12" s="50">
        <v>1659.1</v>
      </c>
      <c r="BG12" s="4">
        <v>30.5</v>
      </c>
      <c r="BH12" s="3">
        <f t="shared" si="18"/>
        <v>1.8383460912542944</v>
      </c>
      <c r="BI12" s="48">
        <f t="shared" si="19"/>
        <v>0</v>
      </c>
      <c r="BJ12" s="51">
        <f t="shared" si="20"/>
        <v>393.59999999999997</v>
      </c>
      <c r="BK12" s="3" t="e">
        <f t="shared" si="21"/>
        <v>#DIV/0!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2203.3</v>
      </c>
      <c r="D13" s="47">
        <f t="shared" si="0"/>
        <v>-597.8000000000001</v>
      </c>
      <c r="E13" s="3">
        <f t="shared" si="1"/>
        <v>-27.132029228883948</v>
      </c>
      <c r="F13" s="29">
        <v>576.7</v>
      </c>
      <c r="G13" s="3">
        <v>47.3</v>
      </c>
      <c r="H13" s="3">
        <f t="shared" si="2"/>
        <v>8.201838044043695</v>
      </c>
      <c r="I13" s="3">
        <f t="shared" si="3"/>
        <v>29.8</v>
      </c>
      <c r="J13" s="29">
        <v>185.9</v>
      </c>
      <c r="K13" s="3">
        <v>13.8</v>
      </c>
      <c r="L13" s="3">
        <f t="shared" si="22"/>
        <v>7.4233458848843465</v>
      </c>
      <c r="M13" s="29">
        <v>117.6</v>
      </c>
      <c r="N13" s="3">
        <v>7.2</v>
      </c>
      <c r="O13" s="3">
        <f t="shared" si="4"/>
        <v>6.122448979591837</v>
      </c>
      <c r="P13" s="29">
        <v>20.2</v>
      </c>
      <c r="Q13" s="3">
        <v>0.6</v>
      </c>
      <c r="R13" s="3">
        <f t="shared" si="5"/>
        <v>2.9702970297029703</v>
      </c>
      <c r="S13" s="29">
        <v>178.5</v>
      </c>
      <c r="T13" s="3">
        <v>8.2</v>
      </c>
      <c r="U13" s="3">
        <f t="shared" si="6"/>
        <v>4.593837535014005</v>
      </c>
      <c r="V13" s="29">
        <v>14</v>
      </c>
      <c r="W13" s="14">
        <v>5.4</v>
      </c>
      <c r="X13" s="3">
        <f t="shared" si="7"/>
        <v>38.57142857142858</v>
      </c>
      <c r="Y13" s="29"/>
      <c r="Z13" s="14"/>
      <c r="AA13" s="3" t="e">
        <f t="shared" si="8"/>
        <v>#DIV/0!</v>
      </c>
      <c r="AB13" s="29">
        <v>52.5</v>
      </c>
      <c r="AC13" s="3">
        <v>12</v>
      </c>
      <c r="AD13" s="3">
        <f t="shared" si="9"/>
        <v>22.857142857142858</v>
      </c>
      <c r="AE13" s="29"/>
      <c r="AF13" s="3"/>
      <c r="AG13" s="3" t="e">
        <f t="shared" si="10"/>
        <v>#DIV/0!</v>
      </c>
      <c r="AH13" s="29">
        <v>1626.6</v>
      </c>
      <c r="AI13" s="3">
        <v>-645.1</v>
      </c>
      <c r="AJ13" s="3">
        <f>AI13/AH13*100</f>
        <v>-39.659412270994714</v>
      </c>
      <c r="AK13" s="29">
        <v>1639.3</v>
      </c>
      <c r="AL13" s="3">
        <v>273.2</v>
      </c>
      <c r="AM13" s="3">
        <f t="shared" si="11"/>
        <v>16.66564997254926</v>
      </c>
      <c r="AN13" s="29">
        <v>438.4</v>
      </c>
      <c r="AO13" s="3">
        <v>73</v>
      </c>
      <c r="AP13" s="3">
        <f t="shared" si="12"/>
        <v>16.6514598540146</v>
      </c>
      <c r="AQ13" s="31">
        <v>3285.9</v>
      </c>
      <c r="AR13" s="4">
        <v>474.7</v>
      </c>
      <c r="AS13" s="3">
        <f t="shared" si="13"/>
        <v>14.44657475881798</v>
      </c>
      <c r="AT13" s="52">
        <v>706.7</v>
      </c>
      <c r="AU13" s="4">
        <v>89</v>
      </c>
      <c r="AV13" s="3">
        <f t="shared" si="14"/>
        <v>12.59374557803877</v>
      </c>
      <c r="AW13" s="50">
        <v>705.7</v>
      </c>
      <c r="AX13" s="4">
        <v>89</v>
      </c>
      <c r="AY13" s="3">
        <f t="shared" si="15"/>
        <v>12.611591327759669</v>
      </c>
      <c r="AZ13" s="31">
        <v>525.1</v>
      </c>
      <c r="BA13" s="6">
        <v>39.4</v>
      </c>
      <c r="BB13" s="14">
        <f t="shared" si="16"/>
        <v>7.503332698533612</v>
      </c>
      <c r="BC13" s="50">
        <v>243.8</v>
      </c>
      <c r="BD13" s="6">
        <v>65.5</v>
      </c>
      <c r="BE13" s="3">
        <f t="shared" si="17"/>
        <v>26.866283839212468</v>
      </c>
      <c r="BF13" s="50">
        <v>1529.4</v>
      </c>
      <c r="BG13" s="4">
        <v>276.8</v>
      </c>
      <c r="BH13" s="3">
        <f t="shared" si="18"/>
        <v>18.098600758467374</v>
      </c>
      <c r="BI13" s="48">
        <f t="shared" si="19"/>
        <v>-1082.6</v>
      </c>
      <c r="BJ13" s="51">
        <f t="shared" si="20"/>
        <v>-1072.5</v>
      </c>
      <c r="BK13" s="3">
        <f t="shared" si="21"/>
        <v>99.06706077960466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3434.7</v>
      </c>
      <c r="D14" s="47">
        <f t="shared" si="0"/>
        <v>300.40000000000003</v>
      </c>
      <c r="E14" s="3">
        <f t="shared" si="1"/>
        <v>8.746033132442427</v>
      </c>
      <c r="F14" s="29">
        <v>2207.4</v>
      </c>
      <c r="G14" s="3">
        <v>303.8</v>
      </c>
      <c r="H14" s="3">
        <f t="shared" si="2"/>
        <v>13.762797861737791</v>
      </c>
      <c r="I14" s="3">
        <f t="shared" si="3"/>
        <v>258.6</v>
      </c>
      <c r="J14" s="29">
        <v>1640</v>
      </c>
      <c r="K14" s="3">
        <v>205.3</v>
      </c>
      <c r="L14" s="3">
        <f t="shared" si="22"/>
        <v>12.518292682926829</v>
      </c>
      <c r="M14" s="29">
        <v>5.1</v>
      </c>
      <c r="N14" s="3"/>
      <c r="O14" s="3">
        <f t="shared" si="4"/>
        <v>0</v>
      </c>
      <c r="P14" s="29">
        <v>31.3</v>
      </c>
      <c r="Q14" s="3">
        <v>0.9</v>
      </c>
      <c r="R14" s="3">
        <f t="shared" si="5"/>
        <v>2.8753993610223643</v>
      </c>
      <c r="S14" s="29">
        <v>418.8</v>
      </c>
      <c r="T14" s="3">
        <v>52.4</v>
      </c>
      <c r="U14" s="3">
        <f t="shared" si="6"/>
        <v>12.51193887297039</v>
      </c>
      <c r="V14" s="29">
        <v>99</v>
      </c>
      <c r="W14" s="14">
        <v>25.7</v>
      </c>
      <c r="X14" s="3">
        <f t="shared" si="7"/>
        <v>25.95959595959596</v>
      </c>
      <c r="Y14" s="29"/>
      <c r="Z14" s="14"/>
      <c r="AA14" s="3" t="e">
        <f t="shared" si="8"/>
        <v>#DIV/0!</v>
      </c>
      <c r="AB14" s="29">
        <v>8.2</v>
      </c>
      <c r="AC14" s="3"/>
      <c r="AD14" s="3">
        <f t="shared" si="9"/>
        <v>0</v>
      </c>
      <c r="AE14" s="29"/>
      <c r="AF14" s="3"/>
      <c r="AG14" s="3" t="e">
        <f t="shared" si="10"/>
        <v>#DIV/0!</v>
      </c>
      <c r="AH14" s="29">
        <v>1227.3</v>
      </c>
      <c r="AI14" s="3">
        <v>-3.4</v>
      </c>
      <c r="AJ14" s="3">
        <f aca="true" t="shared" si="23" ref="AJ14:AJ26">AI14/AH14*100</f>
        <v>-0.2770308807952416</v>
      </c>
      <c r="AK14" s="29">
        <v>614.7</v>
      </c>
      <c r="AL14" s="3">
        <v>102.4</v>
      </c>
      <c r="AM14" s="3">
        <f t="shared" si="11"/>
        <v>16.65853261753701</v>
      </c>
      <c r="AN14" s="29">
        <v>0</v>
      </c>
      <c r="AO14" s="3"/>
      <c r="AP14" s="3" t="e">
        <f t="shared" si="12"/>
        <v>#DIV/0!</v>
      </c>
      <c r="AQ14" s="31">
        <v>3434.7</v>
      </c>
      <c r="AR14" s="4">
        <v>361.7</v>
      </c>
      <c r="AS14" s="3">
        <f t="shared" si="13"/>
        <v>10.530759600547356</v>
      </c>
      <c r="AT14" s="52">
        <v>715.8</v>
      </c>
      <c r="AU14" s="4">
        <v>136.6</v>
      </c>
      <c r="AV14" s="3">
        <f t="shared" si="14"/>
        <v>19.08354288907516</v>
      </c>
      <c r="AW14" s="50">
        <v>713.8</v>
      </c>
      <c r="AX14" s="4">
        <v>136.6</v>
      </c>
      <c r="AY14" s="3">
        <f t="shared" si="15"/>
        <v>19.13701316895489</v>
      </c>
      <c r="AZ14" s="31">
        <v>668.7</v>
      </c>
      <c r="BA14" s="6"/>
      <c r="BB14" s="14">
        <f t="shared" si="16"/>
        <v>0</v>
      </c>
      <c r="BC14" s="50">
        <v>618.8</v>
      </c>
      <c r="BD14" s="6">
        <v>20.5</v>
      </c>
      <c r="BE14" s="3">
        <f t="shared" si="17"/>
        <v>3.3128636069812543</v>
      </c>
      <c r="BF14" s="50">
        <v>1287.7</v>
      </c>
      <c r="BG14" s="4">
        <v>191.7</v>
      </c>
      <c r="BH14" s="3">
        <f t="shared" si="18"/>
        <v>14.887007843441793</v>
      </c>
      <c r="BI14" s="48">
        <f t="shared" si="19"/>
        <v>0</v>
      </c>
      <c r="BJ14" s="51">
        <f t="shared" si="20"/>
        <v>-61.299999999999955</v>
      </c>
      <c r="BK14" s="3" t="e">
        <f t="shared" si="21"/>
        <v>#DIV/0!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3792.7</v>
      </c>
      <c r="D15" s="47">
        <f t="shared" si="0"/>
        <v>561.4000000000001</v>
      </c>
      <c r="E15" s="3">
        <f t="shared" si="1"/>
        <v>14.802119861839854</v>
      </c>
      <c r="F15" s="29">
        <v>915.3</v>
      </c>
      <c r="G15" s="3">
        <v>133.8</v>
      </c>
      <c r="H15" s="3">
        <f t="shared" si="2"/>
        <v>14.61815798098984</v>
      </c>
      <c r="I15" s="3">
        <f t="shared" si="3"/>
        <v>108.7</v>
      </c>
      <c r="J15" s="29">
        <v>420</v>
      </c>
      <c r="K15" s="3">
        <v>97.6</v>
      </c>
      <c r="L15" s="3">
        <f t="shared" si="22"/>
        <v>23.238095238095234</v>
      </c>
      <c r="M15" s="29">
        <v>12.4</v>
      </c>
      <c r="N15" s="3"/>
      <c r="O15" s="3">
        <f t="shared" si="4"/>
        <v>0</v>
      </c>
      <c r="P15" s="29">
        <v>35</v>
      </c>
      <c r="Q15" s="3">
        <v>0.9</v>
      </c>
      <c r="R15" s="3">
        <f t="shared" si="5"/>
        <v>2.571428571428571</v>
      </c>
      <c r="S15" s="29">
        <v>228</v>
      </c>
      <c r="T15" s="3">
        <v>10.2</v>
      </c>
      <c r="U15" s="3">
        <f t="shared" si="6"/>
        <v>4.473684210526316</v>
      </c>
      <c r="V15" s="29">
        <v>3</v>
      </c>
      <c r="W15" s="14">
        <v>0.1</v>
      </c>
      <c r="X15" s="3">
        <f t="shared" si="7"/>
        <v>3.3333333333333335</v>
      </c>
      <c r="Y15" s="29"/>
      <c r="Z15" s="14"/>
      <c r="AA15" s="3" t="e">
        <f t="shared" si="8"/>
        <v>#DIV/0!</v>
      </c>
      <c r="AB15" s="29">
        <v>1.3</v>
      </c>
      <c r="AC15" s="3">
        <v>0.2</v>
      </c>
      <c r="AD15" s="3">
        <f t="shared" si="9"/>
        <v>15.384615384615385</v>
      </c>
      <c r="AE15" s="29"/>
      <c r="AF15" s="3"/>
      <c r="AG15" s="3" t="e">
        <f t="shared" si="10"/>
        <v>#DIV/0!</v>
      </c>
      <c r="AH15" s="29">
        <v>2877.4</v>
      </c>
      <c r="AI15" s="3">
        <v>427.6</v>
      </c>
      <c r="AJ15" s="3">
        <f t="shared" si="23"/>
        <v>14.860638076040871</v>
      </c>
      <c r="AK15" s="29">
        <v>1876.2</v>
      </c>
      <c r="AL15" s="3">
        <v>312.7</v>
      </c>
      <c r="AM15" s="3">
        <f t="shared" si="11"/>
        <v>16.666666666666664</v>
      </c>
      <c r="AN15" s="29">
        <v>337.9</v>
      </c>
      <c r="AO15" s="3">
        <v>56.3</v>
      </c>
      <c r="AP15" s="3">
        <f t="shared" si="12"/>
        <v>16.661734240899676</v>
      </c>
      <c r="AQ15" s="31">
        <v>4178</v>
      </c>
      <c r="AR15" s="4">
        <v>521.7</v>
      </c>
      <c r="AS15" s="3">
        <f t="shared" si="13"/>
        <v>12.486835806606033</v>
      </c>
      <c r="AT15" s="52">
        <v>755.1</v>
      </c>
      <c r="AU15" s="4">
        <v>89.7</v>
      </c>
      <c r="AV15" s="3">
        <f t="shared" si="14"/>
        <v>11.87922129519269</v>
      </c>
      <c r="AW15" s="50">
        <v>754.1</v>
      </c>
      <c r="AX15" s="4">
        <v>89.7</v>
      </c>
      <c r="AY15" s="3">
        <f t="shared" si="15"/>
        <v>11.894974141360562</v>
      </c>
      <c r="AZ15" s="31">
        <v>612.1</v>
      </c>
      <c r="BA15" s="6"/>
      <c r="BB15" s="14">
        <f t="shared" si="16"/>
        <v>0</v>
      </c>
      <c r="BC15" s="50">
        <v>513.6</v>
      </c>
      <c r="BD15" s="6">
        <v>102.4</v>
      </c>
      <c r="BE15" s="3">
        <f t="shared" si="17"/>
        <v>19.937694704049843</v>
      </c>
      <c r="BF15" s="50">
        <v>2012</v>
      </c>
      <c r="BG15" s="4">
        <v>326.4</v>
      </c>
      <c r="BH15" s="3">
        <f t="shared" si="18"/>
        <v>16.222664015904574</v>
      </c>
      <c r="BI15" s="48">
        <f t="shared" si="19"/>
        <v>-385.3000000000002</v>
      </c>
      <c r="BJ15" s="51">
        <f t="shared" si="20"/>
        <v>39.700000000000045</v>
      </c>
      <c r="BK15" s="3">
        <f t="shared" si="21"/>
        <v>-10.303659486114723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2369.4</v>
      </c>
      <c r="D16" s="47">
        <f t="shared" si="0"/>
        <v>8.600000000000001</v>
      </c>
      <c r="E16" s="3">
        <f t="shared" si="1"/>
        <v>0.36296108719507053</v>
      </c>
      <c r="F16" s="29">
        <v>201.4</v>
      </c>
      <c r="G16" s="3">
        <v>58.4</v>
      </c>
      <c r="H16" s="3">
        <f t="shared" si="2"/>
        <v>28.997020854021844</v>
      </c>
      <c r="I16" s="3">
        <f t="shared" si="3"/>
        <v>51</v>
      </c>
      <c r="J16" s="29">
        <v>34.3</v>
      </c>
      <c r="K16" s="3">
        <v>3.1</v>
      </c>
      <c r="L16" s="3">
        <f t="shared" si="22"/>
        <v>9.03790087463557</v>
      </c>
      <c r="M16" s="29">
        <v>0.1</v>
      </c>
      <c r="N16" s="3">
        <v>36.8</v>
      </c>
      <c r="O16" s="3">
        <f t="shared" si="4"/>
        <v>36799.99999999999</v>
      </c>
      <c r="P16" s="29">
        <v>19.3</v>
      </c>
      <c r="Q16" s="3">
        <v>3.1</v>
      </c>
      <c r="R16" s="3">
        <f t="shared" si="5"/>
        <v>16.06217616580311</v>
      </c>
      <c r="S16" s="29">
        <v>80.4</v>
      </c>
      <c r="T16" s="3">
        <v>8</v>
      </c>
      <c r="U16" s="3">
        <f t="shared" si="6"/>
        <v>9.950248756218905</v>
      </c>
      <c r="V16" s="29">
        <v>10</v>
      </c>
      <c r="W16" s="14">
        <v>2.3</v>
      </c>
      <c r="X16" s="3">
        <f t="shared" si="7"/>
        <v>23</v>
      </c>
      <c r="Y16" s="29"/>
      <c r="Z16" s="14"/>
      <c r="AA16" s="3" t="e">
        <f t="shared" si="8"/>
        <v>#DIV/0!</v>
      </c>
      <c r="AB16" s="29">
        <v>2.3</v>
      </c>
      <c r="AC16" s="3">
        <v>1.9</v>
      </c>
      <c r="AD16" s="3">
        <f t="shared" si="9"/>
        <v>82.6086956521739</v>
      </c>
      <c r="AE16" s="29"/>
      <c r="AF16" s="3"/>
      <c r="AG16" s="3" t="e">
        <f t="shared" si="10"/>
        <v>#DIV/0!</v>
      </c>
      <c r="AH16" s="29">
        <v>2168</v>
      </c>
      <c r="AI16" s="3">
        <v>-49.8</v>
      </c>
      <c r="AJ16" s="3">
        <f t="shared" si="23"/>
        <v>-2.2970479704797047</v>
      </c>
      <c r="AK16" s="29">
        <v>1152.4</v>
      </c>
      <c r="AL16" s="3">
        <v>192</v>
      </c>
      <c r="AM16" s="3">
        <f t="shared" si="11"/>
        <v>16.660881638320028</v>
      </c>
      <c r="AN16" s="29">
        <v>585.2</v>
      </c>
      <c r="AO16" s="3">
        <v>97.5</v>
      </c>
      <c r="AP16" s="3">
        <f t="shared" si="12"/>
        <v>16.660970608339028</v>
      </c>
      <c r="AQ16" s="31">
        <v>2804.3</v>
      </c>
      <c r="AR16" s="4">
        <v>177.9</v>
      </c>
      <c r="AS16" s="3">
        <f t="shared" si="13"/>
        <v>6.343829119566379</v>
      </c>
      <c r="AT16" s="52">
        <v>724.2</v>
      </c>
      <c r="AU16" s="4">
        <v>99.7</v>
      </c>
      <c r="AV16" s="3">
        <f t="shared" si="14"/>
        <v>13.766915216790942</v>
      </c>
      <c r="AW16" s="50">
        <v>723.2</v>
      </c>
      <c r="AX16" s="4">
        <v>99.7</v>
      </c>
      <c r="AY16" s="3">
        <f t="shared" si="15"/>
        <v>13.785951327433626</v>
      </c>
      <c r="AZ16" s="31">
        <v>320.6</v>
      </c>
      <c r="BA16" s="6">
        <v>10.5</v>
      </c>
      <c r="BB16" s="14">
        <f t="shared" si="16"/>
        <v>3.2751091703056767</v>
      </c>
      <c r="BC16" s="50">
        <v>136.9</v>
      </c>
      <c r="BD16" s="6"/>
      <c r="BE16" s="3">
        <f t="shared" si="17"/>
        <v>0</v>
      </c>
      <c r="BF16" s="50">
        <v>756.3</v>
      </c>
      <c r="BG16" s="4">
        <v>54.7</v>
      </c>
      <c r="BH16" s="3">
        <f t="shared" si="18"/>
        <v>7.2325796641544375</v>
      </c>
      <c r="BI16" s="48">
        <f t="shared" si="19"/>
        <v>-434.9000000000001</v>
      </c>
      <c r="BJ16" s="51">
        <f t="shared" si="20"/>
        <v>-169.3</v>
      </c>
      <c r="BK16" s="3">
        <f t="shared" si="21"/>
        <v>38.92848930788686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3029.1000000000004</v>
      </c>
      <c r="D17" s="47">
        <f t="shared" si="0"/>
        <v>463.5</v>
      </c>
      <c r="E17" s="3">
        <f t="shared" si="1"/>
        <v>15.301574725165889</v>
      </c>
      <c r="F17" s="29">
        <v>1100.7</v>
      </c>
      <c r="G17" s="3">
        <v>163</v>
      </c>
      <c r="H17" s="3">
        <f t="shared" si="2"/>
        <v>14.808758063050787</v>
      </c>
      <c r="I17" s="3">
        <f t="shared" si="3"/>
        <v>162.39999999999998</v>
      </c>
      <c r="J17" s="29">
        <v>504</v>
      </c>
      <c r="K17" s="3">
        <v>82.1</v>
      </c>
      <c r="L17" s="3">
        <f t="shared" si="22"/>
        <v>16.289682539682538</v>
      </c>
      <c r="M17" s="29">
        <v>0.5</v>
      </c>
      <c r="N17" s="3"/>
      <c r="O17" s="3">
        <f t="shared" si="4"/>
        <v>0</v>
      </c>
      <c r="P17" s="29">
        <v>72.9</v>
      </c>
      <c r="Q17" s="3">
        <v>0.5</v>
      </c>
      <c r="R17" s="3">
        <f t="shared" si="5"/>
        <v>0.6858710562414266</v>
      </c>
      <c r="S17" s="29">
        <v>343.4</v>
      </c>
      <c r="T17" s="3">
        <v>79.8</v>
      </c>
      <c r="U17" s="3">
        <f t="shared" si="6"/>
        <v>23.238206173558535</v>
      </c>
      <c r="V17" s="29">
        <v>2</v>
      </c>
      <c r="W17" s="14">
        <v>0.6</v>
      </c>
      <c r="X17" s="3">
        <f t="shared" si="7"/>
        <v>30</v>
      </c>
      <c r="Y17" s="29"/>
      <c r="Z17" s="14"/>
      <c r="AA17" s="3" t="e">
        <f t="shared" si="8"/>
        <v>#DIV/0!</v>
      </c>
      <c r="AB17" s="29">
        <v>0.9</v>
      </c>
      <c r="AC17" s="3"/>
      <c r="AD17" s="3">
        <f t="shared" si="9"/>
        <v>0</v>
      </c>
      <c r="AE17" s="29"/>
      <c r="AF17" s="3"/>
      <c r="AG17" s="3" t="e">
        <f t="shared" si="10"/>
        <v>#DIV/0!</v>
      </c>
      <c r="AH17" s="29">
        <v>1928.4</v>
      </c>
      <c r="AI17" s="3">
        <v>300.5</v>
      </c>
      <c r="AJ17" s="3">
        <f t="shared" si="23"/>
        <v>15.582866625181497</v>
      </c>
      <c r="AK17" s="29">
        <v>1451.3</v>
      </c>
      <c r="AL17" s="3">
        <v>241.8</v>
      </c>
      <c r="AM17" s="3">
        <f t="shared" si="11"/>
        <v>16.66092468821057</v>
      </c>
      <c r="AN17" s="29">
        <v>0</v>
      </c>
      <c r="AO17" s="3"/>
      <c r="AP17" s="3" t="e">
        <f t="shared" si="12"/>
        <v>#DIV/0!</v>
      </c>
      <c r="AQ17" s="31">
        <v>3186.5</v>
      </c>
      <c r="AR17" s="4">
        <v>338.4</v>
      </c>
      <c r="AS17" s="3">
        <f t="shared" si="13"/>
        <v>10.619802290914796</v>
      </c>
      <c r="AT17" s="52">
        <v>718.7</v>
      </c>
      <c r="AU17" s="4">
        <v>104.6</v>
      </c>
      <c r="AV17" s="3">
        <f t="shared" si="14"/>
        <v>14.554055934325866</v>
      </c>
      <c r="AW17" s="50">
        <v>717.7</v>
      </c>
      <c r="AX17" s="4">
        <v>104.6</v>
      </c>
      <c r="AY17" s="3">
        <f t="shared" si="15"/>
        <v>14.574334680228507</v>
      </c>
      <c r="AZ17" s="31">
        <v>617.8</v>
      </c>
      <c r="BA17" s="6"/>
      <c r="BB17" s="14">
        <f t="shared" si="16"/>
        <v>0</v>
      </c>
      <c r="BC17" s="50">
        <v>606.3</v>
      </c>
      <c r="BD17" s="6">
        <v>79.1</v>
      </c>
      <c r="BE17" s="3">
        <f t="shared" si="17"/>
        <v>13.046346693056243</v>
      </c>
      <c r="BF17" s="50">
        <v>1162.6</v>
      </c>
      <c r="BG17" s="4">
        <v>148.2</v>
      </c>
      <c r="BH17" s="3">
        <f t="shared" si="18"/>
        <v>12.747290555651128</v>
      </c>
      <c r="BI17" s="48">
        <f t="shared" si="19"/>
        <v>-157.39999999999964</v>
      </c>
      <c r="BJ17" s="51">
        <f t="shared" si="20"/>
        <v>125.10000000000002</v>
      </c>
      <c r="BK17" s="3">
        <f t="shared" si="21"/>
        <v>-79.47903430749702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7313.900000000001</v>
      </c>
      <c r="D18" s="47">
        <f t="shared" si="0"/>
        <v>931.4</v>
      </c>
      <c r="E18" s="3">
        <f t="shared" si="1"/>
        <v>12.73465592912126</v>
      </c>
      <c r="F18" s="29">
        <v>1503.8</v>
      </c>
      <c r="G18" s="3">
        <v>207.6</v>
      </c>
      <c r="H18" s="3">
        <f t="shared" si="2"/>
        <v>13.805027264263863</v>
      </c>
      <c r="I18" s="3">
        <f t="shared" si="3"/>
        <v>180.5</v>
      </c>
      <c r="J18" s="29">
        <v>1000.3</v>
      </c>
      <c r="K18" s="3">
        <v>132.5</v>
      </c>
      <c r="L18" s="3">
        <f t="shared" si="22"/>
        <v>13.246026192142358</v>
      </c>
      <c r="M18" s="29">
        <v>56.9</v>
      </c>
      <c r="N18" s="3"/>
      <c r="O18" s="3">
        <f t="shared" si="4"/>
        <v>0</v>
      </c>
      <c r="P18" s="29">
        <v>49.8</v>
      </c>
      <c r="Q18" s="3">
        <v>0.7</v>
      </c>
      <c r="R18" s="3">
        <f t="shared" si="5"/>
        <v>1.4056224899598393</v>
      </c>
      <c r="S18" s="29">
        <v>344.2</v>
      </c>
      <c r="T18" s="3">
        <v>47.3</v>
      </c>
      <c r="U18" s="3">
        <f t="shared" si="6"/>
        <v>13.742010459035445</v>
      </c>
      <c r="V18" s="29">
        <v>11.3</v>
      </c>
      <c r="W18" s="14">
        <v>13.5</v>
      </c>
      <c r="X18" s="3">
        <f t="shared" si="7"/>
        <v>119.46902654867256</v>
      </c>
      <c r="Y18" s="29"/>
      <c r="Z18" s="14"/>
      <c r="AA18" s="3" t="e">
        <f t="shared" si="8"/>
        <v>#DIV/0!</v>
      </c>
      <c r="AB18" s="29">
        <v>11.3</v>
      </c>
      <c r="AC18" s="3">
        <v>0.5</v>
      </c>
      <c r="AD18" s="3">
        <f t="shared" si="9"/>
        <v>4.424778761061947</v>
      </c>
      <c r="AE18" s="29"/>
      <c r="AF18" s="3"/>
      <c r="AG18" s="3" t="e">
        <f t="shared" si="10"/>
        <v>#DIV/0!</v>
      </c>
      <c r="AH18" s="29">
        <v>5810.1</v>
      </c>
      <c r="AI18" s="3">
        <v>723.8</v>
      </c>
      <c r="AJ18" s="3">
        <f t="shared" si="23"/>
        <v>12.457616908486942</v>
      </c>
      <c r="AK18" s="29">
        <v>3375.5</v>
      </c>
      <c r="AL18" s="3">
        <v>562.5</v>
      </c>
      <c r="AM18" s="3">
        <f t="shared" si="11"/>
        <v>16.66419789660791</v>
      </c>
      <c r="AN18" s="29">
        <v>360.2</v>
      </c>
      <c r="AO18" s="3">
        <v>60.1</v>
      </c>
      <c r="AP18" s="3">
        <f t="shared" si="12"/>
        <v>16.68517490283176</v>
      </c>
      <c r="AQ18" s="31">
        <v>7313.9</v>
      </c>
      <c r="AR18" s="4">
        <v>477.9</v>
      </c>
      <c r="AS18" s="3">
        <f t="shared" si="13"/>
        <v>6.5341336359534585</v>
      </c>
      <c r="AT18" s="52">
        <v>1012.3</v>
      </c>
      <c r="AU18" s="4">
        <v>107.7</v>
      </c>
      <c r="AV18" s="3">
        <f t="shared" si="14"/>
        <v>10.63913859527808</v>
      </c>
      <c r="AW18" s="50">
        <v>1007.3</v>
      </c>
      <c r="AX18" s="4">
        <v>107.7</v>
      </c>
      <c r="AY18" s="3">
        <f t="shared" si="15"/>
        <v>10.691948773950164</v>
      </c>
      <c r="AZ18" s="31">
        <v>1156</v>
      </c>
      <c r="BA18" s="6">
        <v>48.6</v>
      </c>
      <c r="BB18" s="14">
        <f t="shared" si="16"/>
        <v>4.204152249134948</v>
      </c>
      <c r="BC18" s="50">
        <v>690</v>
      </c>
      <c r="BD18" s="6">
        <v>32.3</v>
      </c>
      <c r="BE18" s="3">
        <f t="shared" si="17"/>
        <v>4.6811594202898545</v>
      </c>
      <c r="BF18" s="50">
        <v>2624.9</v>
      </c>
      <c r="BG18" s="4">
        <v>267.1</v>
      </c>
      <c r="BH18" s="3">
        <f t="shared" si="18"/>
        <v>10.175625738123358</v>
      </c>
      <c r="BI18" s="48">
        <f t="shared" si="19"/>
        <v>0</v>
      </c>
      <c r="BJ18" s="51">
        <f t="shared" si="20"/>
        <v>453.5</v>
      </c>
      <c r="BK18" s="3" t="e">
        <f t="shared" si="21"/>
        <v>#DIV/0!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2259.4</v>
      </c>
      <c r="D19" s="47">
        <f t="shared" si="0"/>
        <v>356</v>
      </c>
      <c r="E19" s="3">
        <f t="shared" si="1"/>
        <v>15.756395503230946</v>
      </c>
      <c r="F19" s="29">
        <v>183.3</v>
      </c>
      <c r="G19" s="3">
        <v>15.4</v>
      </c>
      <c r="H19" s="3">
        <f t="shared" si="2"/>
        <v>8.40152755046372</v>
      </c>
      <c r="I19" s="3">
        <f t="shared" si="3"/>
        <v>9.5</v>
      </c>
      <c r="J19" s="29">
        <v>64.2</v>
      </c>
      <c r="K19" s="3">
        <v>7.2</v>
      </c>
      <c r="L19" s="3">
        <f t="shared" si="22"/>
        <v>11.214953271028037</v>
      </c>
      <c r="M19" s="29">
        <v>0</v>
      </c>
      <c r="N19" s="3"/>
      <c r="O19" s="3" t="e">
        <f t="shared" si="4"/>
        <v>#DIV/0!</v>
      </c>
      <c r="P19" s="29">
        <v>32.3</v>
      </c>
      <c r="Q19" s="3">
        <v>0.4</v>
      </c>
      <c r="R19" s="3">
        <f t="shared" si="5"/>
        <v>1.2383900928792573</v>
      </c>
      <c r="S19" s="29">
        <v>73</v>
      </c>
      <c r="T19" s="3">
        <v>1.9</v>
      </c>
      <c r="U19" s="3">
        <f t="shared" si="6"/>
        <v>2.602739726027397</v>
      </c>
      <c r="V19" s="29">
        <v>7</v>
      </c>
      <c r="W19" s="14"/>
      <c r="X19" s="3">
        <f t="shared" si="7"/>
        <v>0</v>
      </c>
      <c r="Y19" s="29"/>
      <c r="Z19" s="14"/>
      <c r="AA19" s="3" t="e">
        <f t="shared" si="8"/>
        <v>#DIV/0!</v>
      </c>
      <c r="AB19" s="29">
        <v>1.8</v>
      </c>
      <c r="AC19" s="3"/>
      <c r="AD19" s="3">
        <f t="shared" si="9"/>
        <v>0</v>
      </c>
      <c r="AE19" s="29"/>
      <c r="AF19" s="3"/>
      <c r="AG19" s="3" t="e">
        <f t="shared" si="10"/>
        <v>#DIV/0!</v>
      </c>
      <c r="AH19" s="29">
        <v>2076.1</v>
      </c>
      <c r="AI19" s="3">
        <v>340.6</v>
      </c>
      <c r="AJ19" s="3">
        <f t="shared" si="23"/>
        <v>16.40576080150282</v>
      </c>
      <c r="AK19" s="29">
        <v>1669.5</v>
      </c>
      <c r="AL19" s="3">
        <v>278.2</v>
      </c>
      <c r="AM19" s="3">
        <f t="shared" si="11"/>
        <v>16.663671758011382</v>
      </c>
      <c r="AN19" s="29">
        <v>22.7</v>
      </c>
      <c r="AO19" s="3">
        <v>3.8</v>
      </c>
      <c r="AP19" s="3">
        <f t="shared" si="12"/>
        <v>16.740088105726873</v>
      </c>
      <c r="AQ19" s="31">
        <v>2259.4</v>
      </c>
      <c r="AR19" s="4">
        <v>325.8</v>
      </c>
      <c r="AS19" s="3">
        <f t="shared" si="13"/>
        <v>14.41975745773214</v>
      </c>
      <c r="AT19" s="52">
        <v>706.7</v>
      </c>
      <c r="AU19" s="4">
        <v>90.9</v>
      </c>
      <c r="AV19" s="3">
        <f t="shared" si="14"/>
        <v>12.862600820716006</v>
      </c>
      <c r="AW19" s="50">
        <v>705.7</v>
      </c>
      <c r="AX19" s="4">
        <v>90.9</v>
      </c>
      <c r="AY19" s="3">
        <f t="shared" si="15"/>
        <v>12.880827547116338</v>
      </c>
      <c r="AZ19" s="31">
        <v>439.1</v>
      </c>
      <c r="BA19" s="6">
        <v>18.1</v>
      </c>
      <c r="BB19" s="14">
        <f t="shared" si="16"/>
        <v>4.122067866089729</v>
      </c>
      <c r="BC19" s="50">
        <v>112</v>
      </c>
      <c r="BD19" s="6">
        <v>100.3</v>
      </c>
      <c r="BE19" s="3">
        <f t="shared" si="17"/>
        <v>89.55357142857142</v>
      </c>
      <c r="BF19" s="50">
        <v>834.3</v>
      </c>
      <c r="BG19" s="4">
        <v>113.4</v>
      </c>
      <c r="BH19" s="3">
        <f t="shared" si="18"/>
        <v>13.59223300970874</v>
      </c>
      <c r="BI19" s="48">
        <f t="shared" si="19"/>
        <v>0</v>
      </c>
      <c r="BJ19" s="51">
        <f t="shared" si="20"/>
        <v>30.19999999999999</v>
      </c>
      <c r="BK19" s="3" t="e">
        <f t="shared" si="21"/>
        <v>#DIV/0!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2631.8999999999996</v>
      </c>
      <c r="D20" s="47">
        <f t="shared" si="0"/>
        <v>392.6</v>
      </c>
      <c r="E20" s="3">
        <f t="shared" si="1"/>
        <v>14.916980128424335</v>
      </c>
      <c r="F20" s="29">
        <v>425.7</v>
      </c>
      <c r="G20" s="3">
        <v>28.5</v>
      </c>
      <c r="H20" s="3">
        <f>G20/F20*100</f>
        <v>6.694855532064834</v>
      </c>
      <c r="I20" s="3">
        <f t="shared" si="3"/>
        <v>5.8</v>
      </c>
      <c r="J20" s="29">
        <v>66</v>
      </c>
      <c r="K20" s="3">
        <v>3.3</v>
      </c>
      <c r="L20" s="3">
        <f t="shared" si="22"/>
        <v>5</v>
      </c>
      <c r="M20" s="29">
        <v>5.6</v>
      </c>
      <c r="N20" s="3">
        <v>0.3</v>
      </c>
      <c r="O20" s="3">
        <f t="shared" si="4"/>
        <v>5.357142857142858</v>
      </c>
      <c r="P20" s="29">
        <v>22.9</v>
      </c>
      <c r="Q20" s="3">
        <v>0.9</v>
      </c>
      <c r="R20" s="3">
        <f t="shared" si="5"/>
        <v>3.9301310043668125</v>
      </c>
      <c r="S20" s="29">
        <v>47</v>
      </c>
      <c r="T20" s="3">
        <v>1.3</v>
      </c>
      <c r="U20" s="3">
        <f t="shared" si="6"/>
        <v>2.765957446808511</v>
      </c>
      <c r="V20" s="29">
        <v>1.5</v>
      </c>
      <c r="W20" s="14"/>
      <c r="X20" s="3">
        <f t="shared" si="7"/>
        <v>0</v>
      </c>
      <c r="Y20" s="29"/>
      <c r="Z20" s="14"/>
      <c r="AA20" s="3" t="e">
        <f t="shared" si="8"/>
        <v>#DIV/0!</v>
      </c>
      <c r="AB20" s="29">
        <v>0</v>
      </c>
      <c r="AC20" s="3"/>
      <c r="AD20" s="3" t="e">
        <f t="shared" si="9"/>
        <v>#DIV/0!</v>
      </c>
      <c r="AE20" s="29"/>
      <c r="AF20" s="3"/>
      <c r="AG20" s="3" t="e">
        <f t="shared" si="10"/>
        <v>#DIV/0!</v>
      </c>
      <c r="AH20" s="29">
        <v>2206.2</v>
      </c>
      <c r="AI20" s="3">
        <v>364.1</v>
      </c>
      <c r="AJ20" s="3">
        <f t="shared" si="23"/>
        <v>16.50349016408304</v>
      </c>
      <c r="AK20" s="29">
        <v>1635.7</v>
      </c>
      <c r="AL20" s="3">
        <v>272.6</v>
      </c>
      <c r="AM20" s="3">
        <f t="shared" si="11"/>
        <v>16.665647734914714</v>
      </c>
      <c r="AN20" s="29">
        <v>197.5</v>
      </c>
      <c r="AO20" s="3">
        <v>32.9</v>
      </c>
      <c r="AP20" s="3">
        <f t="shared" si="12"/>
        <v>16.658227848101266</v>
      </c>
      <c r="AQ20" s="31">
        <v>2831.9</v>
      </c>
      <c r="AR20" s="4">
        <v>336.8</v>
      </c>
      <c r="AS20" s="3">
        <f t="shared" si="13"/>
        <v>11.893075320456232</v>
      </c>
      <c r="AT20" s="52">
        <v>814.6</v>
      </c>
      <c r="AU20" s="4">
        <v>176.9</v>
      </c>
      <c r="AV20" s="3">
        <f t="shared" si="14"/>
        <v>21.716179720108027</v>
      </c>
      <c r="AW20" s="50">
        <v>810.6</v>
      </c>
      <c r="AX20" s="4">
        <v>173.9</v>
      </c>
      <c r="AY20" s="3">
        <f t="shared" si="15"/>
        <v>21.453244510239326</v>
      </c>
      <c r="AZ20" s="32">
        <v>424.5</v>
      </c>
      <c r="BA20" s="6"/>
      <c r="BB20" s="14">
        <f t="shared" si="16"/>
        <v>0</v>
      </c>
      <c r="BC20" s="50">
        <v>431</v>
      </c>
      <c r="BD20" s="6">
        <v>49.7</v>
      </c>
      <c r="BE20" s="3">
        <f t="shared" si="17"/>
        <v>11.531322505800464</v>
      </c>
      <c r="BF20" s="50">
        <v>867.5</v>
      </c>
      <c r="BG20" s="4">
        <v>92.6</v>
      </c>
      <c r="BH20" s="3">
        <f t="shared" si="18"/>
        <v>10.67435158501441</v>
      </c>
      <c r="BI20" s="48">
        <f t="shared" si="19"/>
        <v>-200.00000000000045</v>
      </c>
      <c r="BJ20" s="51">
        <f t="shared" si="20"/>
        <v>55.80000000000001</v>
      </c>
      <c r="BK20" s="3">
        <f t="shared" si="21"/>
        <v>-27.89999999999994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4704.9</v>
      </c>
      <c r="D21" s="47">
        <f t="shared" si="0"/>
        <v>528.3</v>
      </c>
      <c r="E21" s="3">
        <f t="shared" si="1"/>
        <v>11.228718995090226</v>
      </c>
      <c r="F21" s="29">
        <v>1129.4</v>
      </c>
      <c r="G21" s="3">
        <v>167.5</v>
      </c>
      <c r="H21" s="3">
        <f t="shared" si="2"/>
        <v>14.830883655038072</v>
      </c>
      <c r="I21" s="3">
        <f t="shared" si="3"/>
        <v>28.6</v>
      </c>
      <c r="J21" s="29">
        <v>157.2</v>
      </c>
      <c r="K21" s="3">
        <v>20.3</v>
      </c>
      <c r="L21" s="3">
        <f t="shared" si="22"/>
        <v>12.913486005089059</v>
      </c>
      <c r="M21" s="29">
        <v>2.2</v>
      </c>
      <c r="N21" s="3"/>
      <c r="O21" s="3">
        <f t="shared" si="4"/>
        <v>0</v>
      </c>
      <c r="P21" s="29">
        <v>54</v>
      </c>
      <c r="Q21" s="3">
        <v>0.4</v>
      </c>
      <c r="R21" s="3">
        <f t="shared" si="5"/>
        <v>0.7407407407407408</v>
      </c>
      <c r="S21" s="29">
        <v>210.6</v>
      </c>
      <c r="T21" s="3">
        <v>7.9</v>
      </c>
      <c r="U21" s="3">
        <f t="shared" si="6"/>
        <v>3.751187084520418</v>
      </c>
      <c r="V21" s="29">
        <v>700</v>
      </c>
      <c r="W21" s="14">
        <v>138.8</v>
      </c>
      <c r="X21" s="3">
        <f t="shared" si="7"/>
        <v>19.828571428571433</v>
      </c>
      <c r="Y21" s="29"/>
      <c r="Z21" s="14"/>
      <c r="AA21" s="3" t="e">
        <f t="shared" si="8"/>
        <v>#DIV/0!</v>
      </c>
      <c r="AB21" s="29">
        <v>1.4</v>
      </c>
      <c r="AC21" s="3"/>
      <c r="AD21" s="3">
        <f t="shared" si="9"/>
        <v>0</v>
      </c>
      <c r="AE21" s="29"/>
      <c r="AF21" s="3"/>
      <c r="AG21" s="3" t="e">
        <f t="shared" si="10"/>
        <v>#DIV/0!</v>
      </c>
      <c r="AH21" s="29">
        <v>3575.5</v>
      </c>
      <c r="AI21" s="3">
        <v>360.8</v>
      </c>
      <c r="AJ21" s="3">
        <f t="shared" si="23"/>
        <v>10.090896378128933</v>
      </c>
      <c r="AK21" s="29">
        <v>1813.2</v>
      </c>
      <c r="AL21" s="3">
        <v>302.2</v>
      </c>
      <c r="AM21" s="3">
        <f t="shared" si="11"/>
        <v>16.666666666666664</v>
      </c>
      <c r="AN21" s="29">
        <v>0</v>
      </c>
      <c r="AO21" s="3"/>
      <c r="AP21" s="3" t="e">
        <f t="shared" si="12"/>
        <v>#DIV/0!</v>
      </c>
      <c r="AQ21" s="31">
        <v>4704.9</v>
      </c>
      <c r="AR21" s="4">
        <v>165.2</v>
      </c>
      <c r="AS21" s="3">
        <f t="shared" si="13"/>
        <v>3.511232969882463</v>
      </c>
      <c r="AT21" s="52">
        <v>707.7</v>
      </c>
      <c r="AU21" s="4">
        <v>68.6</v>
      </c>
      <c r="AV21" s="3">
        <f t="shared" si="14"/>
        <v>9.693372898120671</v>
      </c>
      <c r="AW21" s="50">
        <v>705.7</v>
      </c>
      <c r="AX21" s="4">
        <v>68.6</v>
      </c>
      <c r="AY21" s="3">
        <f t="shared" si="15"/>
        <v>9.720844551509138</v>
      </c>
      <c r="AZ21" s="31">
        <v>697.3</v>
      </c>
      <c r="BA21" s="6"/>
      <c r="BB21" s="14">
        <f t="shared" si="16"/>
        <v>0</v>
      </c>
      <c r="BC21" s="50">
        <v>378.1</v>
      </c>
      <c r="BD21" s="6"/>
      <c r="BE21" s="3">
        <f t="shared" si="17"/>
        <v>0</v>
      </c>
      <c r="BF21" s="50">
        <v>1364.6</v>
      </c>
      <c r="BG21" s="4">
        <v>92.2</v>
      </c>
      <c r="BH21" s="3">
        <f t="shared" si="18"/>
        <v>6.756558698519713</v>
      </c>
      <c r="BI21" s="48">
        <f t="shared" si="19"/>
        <v>0</v>
      </c>
      <c r="BJ21" s="51">
        <f t="shared" si="20"/>
        <v>363.09999999999997</v>
      </c>
      <c r="BK21" s="3" t="e">
        <f t="shared" si="21"/>
        <v>#DIV/0!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3785</v>
      </c>
      <c r="D22" s="47">
        <f t="shared" si="0"/>
        <v>610.3</v>
      </c>
      <c r="E22" s="3">
        <f t="shared" si="1"/>
        <v>16.124174372523118</v>
      </c>
      <c r="F22" s="29">
        <v>851.5</v>
      </c>
      <c r="G22" s="3">
        <v>111.8</v>
      </c>
      <c r="H22" s="3">
        <f t="shared" si="2"/>
        <v>13.129770992366414</v>
      </c>
      <c r="I22" s="3">
        <f t="shared" si="3"/>
        <v>48.900000000000006</v>
      </c>
      <c r="J22" s="29">
        <v>346</v>
      </c>
      <c r="K22" s="3">
        <v>41.6</v>
      </c>
      <c r="L22" s="3">
        <f t="shared" si="22"/>
        <v>12.023121387283238</v>
      </c>
      <c r="M22" s="29">
        <v>3.4</v>
      </c>
      <c r="N22" s="3"/>
      <c r="O22" s="3">
        <f t="shared" si="4"/>
        <v>0</v>
      </c>
      <c r="P22" s="29">
        <v>49.7</v>
      </c>
      <c r="Q22" s="3">
        <v>1.2</v>
      </c>
      <c r="R22" s="3">
        <f t="shared" si="5"/>
        <v>2.414486921529175</v>
      </c>
      <c r="S22" s="29">
        <v>201.9</v>
      </c>
      <c r="T22" s="3">
        <v>6.1</v>
      </c>
      <c r="U22" s="3">
        <f t="shared" si="6"/>
        <v>3.021297672114908</v>
      </c>
      <c r="V22" s="29">
        <v>35</v>
      </c>
      <c r="W22" s="14">
        <v>6.3</v>
      </c>
      <c r="X22" s="3">
        <f t="shared" si="7"/>
        <v>18</v>
      </c>
      <c r="Y22" s="29"/>
      <c r="Z22" s="14"/>
      <c r="AA22" s="3" t="e">
        <f t="shared" si="8"/>
        <v>#DIV/0!</v>
      </c>
      <c r="AB22" s="29">
        <v>45.5</v>
      </c>
      <c r="AC22" s="3">
        <v>6.4</v>
      </c>
      <c r="AD22" s="3">
        <f t="shared" si="9"/>
        <v>14.065934065934066</v>
      </c>
      <c r="AE22" s="29"/>
      <c r="AF22" s="3"/>
      <c r="AG22" s="3" t="e">
        <f t="shared" si="10"/>
        <v>#DIV/0!</v>
      </c>
      <c r="AH22" s="29">
        <v>2933.5</v>
      </c>
      <c r="AI22" s="3">
        <v>498.5</v>
      </c>
      <c r="AJ22" s="3">
        <f t="shared" si="23"/>
        <v>16.993352650417588</v>
      </c>
      <c r="AK22" s="29">
        <v>2293.1</v>
      </c>
      <c r="AL22" s="3">
        <v>382.1</v>
      </c>
      <c r="AM22" s="3">
        <f t="shared" si="11"/>
        <v>16.663032575988836</v>
      </c>
      <c r="AN22" s="29">
        <v>0</v>
      </c>
      <c r="AO22" s="3"/>
      <c r="AP22" s="3" t="e">
        <f t="shared" si="12"/>
        <v>#DIV/0!</v>
      </c>
      <c r="AQ22" s="31">
        <v>3899.5</v>
      </c>
      <c r="AR22" s="4">
        <v>410.7</v>
      </c>
      <c r="AS22" s="3">
        <f t="shared" si="13"/>
        <v>10.53211950250032</v>
      </c>
      <c r="AT22" s="52">
        <v>814.9</v>
      </c>
      <c r="AU22" s="4">
        <v>123.9</v>
      </c>
      <c r="AV22" s="3">
        <f t="shared" si="14"/>
        <v>15.204319548410849</v>
      </c>
      <c r="AW22" s="50">
        <v>812.9</v>
      </c>
      <c r="AX22" s="4">
        <v>123.9</v>
      </c>
      <c r="AY22" s="3">
        <f t="shared" si="15"/>
        <v>15.241727149710913</v>
      </c>
      <c r="AZ22" s="31">
        <v>707.3</v>
      </c>
      <c r="BA22" s="6">
        <v>13.3</v>
      </c>
      <c r="BB22" s="14">
        <f t="shared" si="16"/>
        <v>1.8803902163155664</v>
      </c>
      <c r="BC22" s="50">
        <v>746.1</v>
      </c>
      <c r="BD22" s="6">
        <v>16.5</v>
      </c>
      <c r="BE22" s="3">
        <f t="shared" si="17"/>
        <v>2.2114997989545637</v>
      </c>
      <c r="BF22" s="50">
        <v>1486.1</v>
      </c>
      <c r="BG22" s="4">
        <v>239.8</v>
      </c>
      <c r="BH22" s="3">
        <f t="shared" si="18"/>
        <v>16.13619541080681</v>
      </c>
      <c r="BI22" s="48">
        <f t="shared" si="19"/>
        <v>-114.5</v>
      </c>
      <c r="BJ22" s="51">
        <f t="shared" si="20"/>
        <v>199.59999999999997</v>
      </c>
      <c r="BK22" s="3">
        <f t="shared" si="21"/>
        <v>-174.32314410480348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3376</v>
      </c>
      <c r="D23" s="47">
        <f t="shared" si="0"/>
        <v>193.79999999999998</v>
      </c>
      <c r="E23" s="3">
        <f t="shared" si="1"/>
        <v>5.740521327014218</v>
      </c>
      <c r="F23" s="29">
        <v>685.5</v>
      </c>
      <c r="G23" s="3">
        <v>27.6</v>
      </c>
      <c r="H23" s="3">
        <f t="shared" si="2"/>
        <v>4.026258205689278</v>
      </c>
      <c r="I23" s="3">
        <f t="shared" si="3"/>
        <v>22.2</v>
      </c>
      <c r="J23" s="29">
        <v>181.3</v>
      </c>
      <c r="K23" s="3">
        <v>16.4</v>
      </c>
      <c r="L23" s="3">
        <f t="shared" si="22"/>
        <v>9.0457804743519</v>
      </c>
      <c r="M23" s="29">
        <v>13.5</v>
      </c>
      <c r="N23" s="3"/>
      <c r="O23" s="3">
        <f t="shared" si="4"/>
        <v>0</v>
      </c>
      <c r="P23" s="29">
        <v>25.5</v>
      </c>
      <c r="Q23" s="3">
        <v>0.5</v>
      </c>
      <c r="R23" s="3">
        <f t="shared" si="5"/>
        <v>1.9607843137254901</v>
      </c>
      <c r="S23" s="29">
        <v>190</v>
      </c>
      <c r="T23" s="3">
        <v>5.3</v>
      </c>
      <c r="U23" s="3">
        <f t="shared" si="6"/>
        <v>2.7894736842105265</v>
      </c>
      <c r="V23" s="29">
        <v>20.2</v>
      </c>
      <c r="W23" s="14">
        <v>3.5</v>
      </c>
      <c r="X23" s="3">
        <f t="shared" si="7"/>
        <v>17.32673267326733</v>
      </c>
      <c r="Y23" s="29"/>
      <c r="Z23" s="14"/>
      <c r="AA23" s="3" t="e">
        <f t="shared" si="8"/>
        <v>#DIV/0!</v>
      </c>
      <c r="AB23" s="29">
        <v>0</v>
      </c>
      <c r="AC23" s="3"/>
      <c r="AD23" s="3" t="e">
        <f t="shared" si="9"/>
        <v>#DIV/0!</v>
      </c>
      <c r="AE23" s="29"/>
      <c r="AF23" s="3"/>
      <c r="AG23" s="3" t="e">
        <f t="shared" si="10"/>
        <v>#DIV/0!</v>
      </c>
      <c r="AH23" s="29">
        <v>2690.5</v>
      </c>
      <c r="AI23" s="3">
        <v>166.2</v>
      </c>
      <c r="AJ23" s="3">
        <f t="shared" si="23"/>
        <v>6.177290466456049</v>
      </c>
      <c r="AK23" s="29">
        <v>1441.5</v>
      </c>
      <c r="AL23" s="3">
        <v>240.2</v>
      </c>
      <c r="AM23" s="3">
        <f t="shared" si="11"/>
        <v>16.66319805757891</v>
      </c>
      <c r="AN23" s="29">
        <v>0</v>
      </c>
      <c r="AO23" s="3"/>
      <c r="AP23" s="3" t="e">
        <f t="shared" si="12"/>
        <v>#DIV/0!</v>
      </c>
      <c r="AQ23" s="31">
        <v>3556.9</v>
      </c>
      <c r="AR23" s="4">
        <v>174.9</v>
      </c>
      <c r="AS23" s="3">
        <f t="shared" si="13"/>
        <v>4.9172031825466</v>
      </c>
      <c r="AT23" s="52">
        <v>723.5</v>
      </c>
      <c r="AU23" s="4">
        <v>97.3</v>
      </c>
      <c r="AV23" s="3">
        <f t="shared" si="14"/>
        <v>13.44851416724257</v>
      </c>
      <c r="AW23" s="50">
        <v>708.5</v>
      </c>
      <c r="AX23" s="4">
        <v>97.3</v>
      </c>
      <c r="AY23" s="3">
        <f t="shared" si="15"/>
        <v>13.733239237826394</v>
      </c>
      <c r="AZ23" s="31">
        <v>456.9</v>
      </c>
      <c r="BA23" s="6"/>
      <c r="BB23" s="14">
        <f t="shared" si="16"/>
        <v>0</v>
      </c>
      <c r="BC23" s="50">
        <v>349.4</v>
      </c>
      <c r="BD23" s="6">
        <v>14.5</v>
      </c>
      <c r="BE23" s="3">
        <f t="shared" si="17"/>
        <v>4.149971379507727</v>
      </c>
      <c r="BF23" s="50">
        <v>907.6</v>
      </c>
      <c r="BG23" s="4">
        <v>56.7</v>
      </c>
      <c r="BH23" s="3">
        <f t="shared" si="18"/>
        <v>6.24724548259145</v>
      </c>
      <c r="BI23" s="48">
        <f t="shared" si="19"/>
        <v>-180.9000000000001</v>
      </c>
      <c r="BJ23" s="51">
        <f t="shared" si="20"/>
        <v>18.899999999999977</v>
      </c>
      <c r="BK23" s="3">
        <f t="shared" si="21"/>
        <v>-10.447761194029832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37398.399999999994</v>
      </c>
      <c r="D24" s="47">
        <f t="shared" si="0"/>
        <v>3183.2</v>
      </c>
      <c r="E24" s="3">
        <f t="shared" si="1"/>
        <v>8.511594078891076</v>
      </c>
      <c r="F24" s="29">
        <v>19265.1</v>
      </c>
      <c r="G24" s="3">
        <v>2790.2</v>
      </c>
      <c r="H24" s="3">
        <f t="shared" si="2"/>
        <v>14.483184618818484</v>
      </c>
      <c r="I24" s="3">
        <f t="shared" si="3"/>
        <v>2548</v>
      </c>
      <c r="J24" s="29">
        <v>15194.2</v>
      </c>
      <c r="K24" s="3">
        <v>1947</v>
      </c>
      <c r="L24" s="3">
        <f t="shared" si="22"/>
        <v>12.814100117149966</v>
      </c>
      <c r="M24" s="29">
        <v>17.3</v>
      </c>
      <c r="N24" s="3">
        <v>1.5</v>
      </c>
      <c r="O24" s="3">
        <f t="shared" si="4"/>
        <v>8.670520231213873</v>
      </c>
      <c r="P24" s="29">
        <v>432.7</v>
      </c>
      <c r="Q24" s="3">
        <v>40.7</v>
      </c>
      <c r="R24" s="3">
        <f t="shared" si="5"/>
        <v>9.406055003466605</v>
      </c>
      <c r="S24" s="29">
        <v>2798.5</v>
      </c>
      <c r="T24" s="3">
        <v>558.8</v>
      </c>
      <c r="U24" s="3">
        <f t="shared" si="6"/>
        <v>19.967839914239768</v>
      </c>
      <c r="V24" s="29">
        <v>772.4</v>
      </c>
      <c r="W24" s="14">
        <v>141.8</v>
      </c>
      <c r="X24" s="3">
        <f t="shared" si="7"/>
        <v>18.358363542206114</v>
      </c>
      <c r="Y24" s="29"/>
      <c r="Z24" s="14"/>
      <c r="AA24" s="3" t="e">
        <f t="shared" si="8"/>
        <v>#DIV/0!</v>
      </c>
      <c r="AB24" s="29">
        <v>50</v>
      </c>
      <c r="AC24" s="3">
        <v>36.7</v>
      </c>
      <c r="AD24" s="3">
        <f t="shared" si="9"/>
        <v>73.4</v>
      </c>
      <c r="AE24" s="29"/>
      <c r="AF24" s="3"/>
      <c r="AG24" s="3" t="e">
        <f t="shared" si="10"/>
        <v>#DIV/0!</v>
      </c>
      <c r="AH24" s="29">
        <v>18133.3</v>
      </c>
      <c r="AI24" s="3">
        <v>393</v>
      </c>
      <c r="AJ24" s="3">
        <f t="shared" si="23"/>
        <v>2.1672833957415363</v>
      </c>
      <c r="AK24" s="29">
        <v>5368.6</v>
      </c>
      <c r="AL24" s="3">
        <v>895.3</v>
      </c>
      <c r="AM24" s="3">
        <f t="shared" si="11"/>
        <v>16.676600976045894</v>
      </c>
      <c r="AN24" s="29">
        <v>0</v>
      </c>
      <c r="AO24" s="3"/>
      <c r="AP24" s="3" t="e">
        <f t="shared" si="12"/>
        <v>#DIV/0!</v>
      </c>
      <c r="AQ24" s="31">
        <v>37398.4</v>
      </c>
      <c r="AR24" s="4">
        <v>3360.6</v>
      </c>
      <c r="AS24" s="3">
        <f t="shared" si="13"/>
        <v>8.985945922820227</v>
      </c>
      <c r="AT24" s="52">
        <v>2635.1</v>
      </c>
      <c r="AU24" s="4">
        <v>826.6</v>
      </c>
      <c r="AV24" s="3">
        <f t="shared" si="14"/>
        <v>31.368828507457025</v>
      </c>
      <c r="AW24" s="50">
        <v>1712.4</v>
      </c>
      <c r="AX24" s="4">
        <v>226.6</v>
      </c>
      <c r="AY24" s="3">
        <f t="shared" si="15"/>
        <v>13.232889511796309</v>
      </c>
      <c r="AZ24" s="31">
        <v>9466.2</v>
      </c>
      <c r="BA24" s="6">
        <v>97.8</v>
      </c>
      <c r="BB24" s="14">
        <f t="shared" si="16"/>
        <v>1.0331495214552828</v>
      </c>
      <c r="BC24" s="50">
        <v>12106.8</v>
      </c>
      <c r="BD24" s="6">
        <v>1483.3</v>
      </c>
      <c r="BE24" s="3">
        <f t="shared" si="17"/>
        <v>12.251792381141177</v>
      </c>
      <c r="BF24" s="50">
        <v>7380.3</v>
      </c>
      <c r="BG24" s="4">
        <v>935.8</v>
      </c>
      <c r="BH24" s="3">
        <f t="shared" si="18"/>
        <v>12.679701367153095</v>
      </c>
      <c r="BI24" s="48">
        <f t="shared" si="19"/>
        <v>0</v>
      </c>
      <c r="BJ24" s="51">
        <f t="shared" si="20"/>
        <v>-177.4000000000001</v>
      </c>
      <c r="BK24" s="3" t="e">
        <f t="shared" si="21"/>
        <v>#DIV/0!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3062.8</v>
      </c>
      <c r="D25" s="47">
        <f t="shared" si="0"/>
        <v>385.7</v>
      </c>
      <c r="E25" s="3">
        <f t="shared" si="1"/>
        <v>12.59305210918114</v>
      </c>
      <c r="F25" s="29">
        <v>693.2</v>
      </c>
      <c r="G25" s="3">
        <v>38.2</v>
      </c>
      <c r="H25" s="3">
        <f t="shared" si="2"/>
        <v>5.51067512983266</v>
      </c>
      <c r="I25" s="3">
        <f t="shared" si="3"/>
        <v>21.1</v>
      </c>
      <c r="J25" s="29">
        <v>128</v>
      </c>
      <c r="K25" s="3">
        <v>13.6</v>
      </c>
      <c r="L25" s="3">
        <f t="shared" si="22"/>
        <v>10.625</v>
      </c>
      <c r="M25" s="29">
        <v>22.7</v>
      </c>
      <c r="N25" s="3"/>
      <c r="O25" s="3">
        <f t="shared" si="4"/>
        <v>0</v>
      </c>
      <c r="P25" s="29">
        <v>21.9</v>
      </c>
      <c r="Q25" s="3">
        <v>0.8</v>
      </c>
      <c r="R25" s="3">
        <f t="shared" si="5"/>
        <v>3.652968036529681</v>
      </c>
      <c r="S25" s="29">
        <v>240</v>
      </c>
      <c r="T25" s="3">
        <v>6.7</v>
      </c>
      <c r="U25" s="3">
        <f t="shared" si="6"/>
        <v>2.7916666666666665</v>
      </c>
      <c r="V25" s="29">
        <v>23.6</v>
      </c>
      <c r="W25" s="14">
        <v>0.1</v>
      </c>
      <c r="X25" s="3">
        <f t="shared" si="7"/>
        <v>0.423728813559322</v>
      </c>
      <c r="Y25" s="29"/>
      <c r="Z25" s="14"/>
      <c r="AA25" s="3" t="e">
        <f t="shared" si="8"/>
        <v>#DIV/0!</v>
      </c>
      <c r="AB25" s="29">
        <v>0</v>
      </c>
      <c r="AC25" s="3"/>
      <c r="AD25" s="3" t="e">
        <f t="shared" si="9"/>
        <v>#DIV/0!</v>
      </c>
      <c r="AE25" s="29"/>
      <c r="AF25" s="3"/>
      <c r="AG25" s="3" t="e">
        <f t="shared" si="10"/>
        <v>#DIV/0!</v>
      </c>
      <c r="AH25" s="29">
        <v>2369.6</v>
      </c>
      <c r="AI25" s="3">
        <v>347.5</v>
      </c>
      <c r="AJ25" s="3">
        <f t="shared" si="23"/>
        <v>14.664922349763673</v>
      </c>
      <c r="AK25" s="29">
        <v>1734.7</v>
      </c>
      <c r="AL25" s="3">
        <v>289.1</v>
      </c>
      <c r="AM25" s="3">
        <f t="shared" si="11"/>
        <v>16.665705885743932</v>
      </c>
      <c r="AN25" s="29">
        <v>0</v>
      </c>
      <c r="AO25" s="3"/>
      <c r="AP25" s="3" t="e">
        <f t="shared" si="12"/>
        <v>#DIV/0!</v>
      </c>
      <c r="AQ25" s="31">
        <v>3103.8</v>
      </c>
      <c r="AR25" s="4">
        <v>293.1</v>
      </c>
      <c r="AS25" s="3">
        <f t="shared" si="13"/>
        <v>9.443263096849023</v>
      </c>
      <c r="AT25" s="52">
        <v>706.7</v>
      </c>
      <c r="AU25" s="4">
        <v>118.3</v>
      </c>
      <c r="AV25" s="3">
        <f t="shared" si="14"/>
        <v>16.739776425640297</v>
      </c>
      <c r="AW25" s="50">
        <v>705.7</v>
      </c>
      <c r="AX25" s="4">
        <v>118.3</v>
      </c>
      <c r="AY25" s="3">
        <f t="shared" si="15"/>
        <v>16.76349723678617</v>
      </c>
      <c r="AZ25" s="31">
        <v>515.7</v>
      </c>
      <c r="BA25" s="6">
        <v>32</v>
      </c>
      <c r="BB25" s="14">
        <f t="shared" si="16"/>
        <v>6.20515803761877</v>
      </c>
      <c r="BC25" s="50">
        <v>518.5</v>
      </c>
      <c r="BD25" s="6">
        <v>33.7</v>
      </c>
      <c r="BE25" s="3">
        <f t="shared" si="17"/>
        <v>6.499517839922856</v>
      </c>
      <c r="BF25" s="50">
        <v>1029</v>
      </c>
      <c r="BG25" s="4">
        <v>102.5</v>
      </c>
      <c r="BH25" s="3">
        <f t="shared" si="18"/>
        <v>9.961127308066084</v>
      </c>
      <c r="BI25" s="48">
        <f t="shared" si="19"/>
        <v>-41</v>
      </c>
      <c r="BJ25" s="51">
        <f t="shared" si="20"/>
        <v>92.59999999999997</v>
      </c>
      <c r="BK25" s="3">
        <f t="shared" si="21"/>
        <v>-225.8536585365853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6697</v>
      </c>
      <c r="D26" s="47">
        <f t="shared" si="0"/>
        <v>361.79999999999995</v>
      </c>
      <c r="E26" s="3">
        <f t="shared" si="1"/>
        <v>5.4024189935792135</v>
      </c>
      <c r="F26" s="29">
        <v>1953.9</v>
      </c>
      <c r="G26" s="3">
        <v>253.2</v>
      </c>
      <c r="H26" s="3">
        <f t="shared" si="2"/>
        <v>12.958697988638107</v>
      </c>
      <c r="I26" s="3">
        <f t="shared" si="3"/>
        <v>225.9</v>
      </c>
      <c r="J26" s="29">
        <v>1627</v>
      </c>
      <c r="K26" s="3">
        <v>216.1</v>
      </c>
      <c r="L26" s="3">
        <f t="shared" si="22"/>
        <v>13.282114320835895</v>
      </c>
      <c r="M26" s="29">
        <v>31.3</v>
      </c>
      <c r="N26" s="3"/>
      <c r="O26" s="3">
        <f t="shared" si="4"/>
        <v>0</v>
      </c>
      <c r="P26" s="29">
        <v>57.1</v>
      </c>
      <c r="Q26" s="3">
        <v>1.4</v>
      </c>
      <c r="R26" s="3">
        <f t="shared" si="5"/>
        <v>2.4518388791593693</v>
      </c>
      <c r="S26" s="29">
        <v>113.5</v>
      </c>
      <c r="T26" s="3">
        <v>8.4</v>
      </c>
      <c r="U26" s="3">
        <f t="shared" si="6"/>
        <v>7.400881057268722</v>
      </c>
      <c r="V26" s="29">
        <v>46.4</v>
      </c>
      <c r="W26" s="14">
        <v>11.4</v>
      </c>
      <c r="X26" s="3">
        <f t="shared" si="7"/>
        <v>24.56896551724138</v>
      </c>
      <c r="Y26" s="29">
        <v>62.1</v>
      </c>
      <c r="Z26" s="14">
        <v>10</v>
      </c>
      <c r="AA26" s="3">
        <f t="shared" si="8"/>
        <v>16.10305958132045</v>
      </c>
      <c r="AB26" s="29">
        <v>0.5</v>
      </c>
      <c r="AC26" s="3">
        <v>0.2</v>
      </c>
      <c r="AD26" s="3">
        <f t="shared" si="9"/>
        <v>40</v>
      </c>
      <c r="AE26" s="29"/>
      <c r="AF26" s="3"/>
      <c r="AG26" s="3" t="e">
        <f t="shared" si="10"/>
        <v>#DIV/0!</v>
      </c>
      <c r="AH26" s="29">
        <v>4743.1</v>
      </c>
      <c r="AI26" s="3">
        <v>108.6</v>
      </c>
      <c r="AJ26" s="3">
        <f t="shared" si="23"/>
        <v>2.289641795450233</v>
      </c>
      <c r="AK26" s="29">
        <v>2135</v>
      </c>
      <c r="AL26" s="3">
        <v>355.8</v>
      </c>
      <c r="AM26" s="3">
        <f t="shared" si="11"/>
        <v>16.66510538641686</v>
      </c>
      <c r="AN26" s="29">
        <v>0</v>
      </c>
      <c r="AO26" s="3"/>
      <c r="AP26" s="3" t="e">
        <f t="shared" si="12"/>
        <v>#DIV/0!</v>
      </c>
      <c r="AQ26" s="31">
        <v>7110.8</v>
      </c>
      <c r="AR26" s="4">
        <v>664.2</v>
      </c>
      <c r="AS26" s="3">
        <f t="shared" si="13"/>
        <v>9.340721156550599</v>
      </c>
      <c r="AT26" s="52">
        <v>844.8</v>
      </c>
      <c r="AU26" s="4">
        <v>97</v>
      </c>
      <c r="AV26" s="3">
        <f t="shared" si="14"/>
        <v>11.482007575757576</v>
      </c>
      <c r="AW26" s="50">
        <v>839.8</v>
      </c>
      <c r="AX26" s="4">
        <v>97</v>
      </c>
      <c r="AY26" s="3">
        <f t="shared" si="15"/>
        <v>11.550369135508456</v>
      </c>
      <c r="AZ26" s="31">
        <v>1010.1</v>
      </c>
      <c r="BA26" s="6">
        <v>41.1</v>
      </c>
      <c r="BB26" s="14">
        <f t="shared" si="16"/>
        <v>4.068904068904069</v>
      </c>
      <c r="BC26" s="50">
        <v>568.3</v>
      </c>
      <c r="BD26" s="6">
        <v>151.1</v>
      </c>
      <c r="BE26" s="3">
        <f t="shared" si="17"/>
        <v>26.588069681506248</v>
      </c>
      <c r="BF26" s="50">
        <v>1841.1</v>
      </c>
      <c r="BG26" s="4">
        <v>240.1</v>
      </c>
      <c r="BH26" s="3">
        <f t="shared" si="18"/>
        <v>13.04111672369779</v>
      </c>
      <c r="BI26" s="48">
        <f t="shared" si="19"/>
        <v>-413.8000000000002</v>
      </c>
      <c r="BJ26" s="51">
        <f t="shared" si="20"/>
        <v>-302.4000000000001</v>
      </c>
      <c r="BK26" s="3">
        <f t="shared" si="21"/>
        <v>73.07878202029966</v>
      </c>
      <c r="BM26" s="20"/>
    </row>
    <row r="27" spans="1:65" s="18" customFormat="1" ht="16.5" customHeight="1">
      <c r="A27" s="101" t="s">
        <v>13</v>
      </c>
      <c r="B27" s="102"/>
      <c r="C27" s="46">
        <f>SUM(C10:C26)</f>
        <v>97278.6</v>
      </c>
      <c r="D27" s="47">
        <f>SUM(D10:D26)</f>
        <v>9084.2</v>
      </c>
      <c r="E27" s="53">
        <f t="shared" si="1"/>
        <v>9.338333405291605</v>
      </c>
      <c r="F27" s="54">
        <f>SUM(F10:F26)</f>
        <v>34068.7</v>
      </c>
      <c r="G27" s="55">
        <f>SUM(G10:G26)</f>
        <v>4586.9</v>
      </c>
      <c r="H27" s="53">
        <f>G27/F27*100</f>
        <v>13.463677803966693</v>
      </c>
      <c r="I27" s="3">
        <f t="shared" si="3"/>
        <v>3814.7999999999997</v>
      </c>
      <c r="J27" s="54">
        <f>SUM(J10:J26)</f>
        <v>22129.4</v>
      </c>
      <c r="K27" s="55">
        <f>SUM(K10:K26)</f>
        <v>2866.2999999999997</v>
      </c>
      <c r="L27" s="53">
        <f>K27/J27*100</f>
        <v>12.952452393648267</v>
      </c>
      <c r="M27" s="54">
        <f>SUM(M10:M26)</f>
        <v>356.7</v>
      </c>
      <c r="N27" s="55">
        <f>SUM(N10:N26)</f>
        <v>45.89999999999999</v>
      </c>
      <c r="O27" s="53">
        <f>N27/M27*100</f>
        <v>12.867956265769553</v>
      </c>
      <c r="P27" s="54">
        <f>SUM(P10:P26)</f>
        <v>1071.5</v>
      </c>
      <c r="Q27" s="55">
        <f>SUM(Q10:Q26)</f>
        <v>72.5</v>
      </c>
      <c r="R27" s="53">
        <f>Q27/P27*100</f>
        <v>6.7662155856276245</v>
      </c>
      <c r="S27" s="54">
        <f>SUM(S10:S26)</f>
        <v>6186.7</v>
      </c>
      <c r="T27" s="55">
        <f>SUM(T10:T26)</f>
        <v>830.1</v>
      </c>
      <c r="U27" s="53">
        <f>T27/S27*100</f>
        <v>13.417492362648908</v>
      </c>
      <c r="V27" s="29">
        <f>SUM(V10:V26)</f>
        <v>1845.7</v>
      </c>
      <c r="W27" s="56">
        <f>SUM(W10:W26)</f>
        <v>363.20000000000005</v>
      </c>
      <c r="X27" s="3">
        <f>W27/V27*100</f>
        <v>19.678170883675573</v>
      </c>
      <c r="Y27" s="29">
        <f>SUM(Y10:Y26)</f>
        <v>62.1</v>
      </c>
      <c r="Z27" s="56">
        <f>SUM(Z10:Z26)</f>
        <v>10</v>
      </c>
      <c r="AA27" s="3">
        <f>Z27/Y27*100</f>
        <v>16.10305958132045</v>
      </c>
      <c r="AB27" s="29">
        <f>SUM(AB10:AB26)</f>
        <v>196.3</v>
      </c>
      <c r="AC27" s="56">
        <f>SUM(AC10:AC26)</f>
        <v>74.8</v>
      </c>
      <c r="AD27" s="3">
        <f>AC27/AB27*100</f>
        <v>38.104941416199686</v>
      </c>
      <c r="AE27" s="29">
        <f>SUM(AE10:AE26)</f>
        <v>0</v>
      </c>
      <c r="AF27" s="56">
        <f>SUM(AF10:AF26)</f>
        <v>0</v>
      </c>
      <c r="AG27" s="3" t="e">
        <f>AF27/AE27*100</f>
        <v>#DIV/0!</v>
      </c>
      <c r="AH27" s="29">
        <f>SUM(AH10:AH26)</f>
        <v>63209.899999999994</v>
      </c>
      <c r="AI27" s="3">
        <f>SUM(AI10:AI26)</f>
        <v>4497.300000000001</v>
      </c>
      <c r="AJ27" s="3">
        <f>AI27/AH27*100</f>
        <v>7.1148665003425124</v>
      </c>
      <c r="AK27" s="29">
        <f>SUM(AK10:AK26)</f>
        <v>34944.1</v>
      </c>
      <c r="AL27" s="3">
        <f>SUM(AL10:AL26)</f>
        <v>5823.900000000001</v>
      </c>
      <c r="AM27" s="3">
        <f>AL27/AK27*100</f>
        <v>16.666332800100733</v>
      </c>
      <c r="AN27" s="29">
        <f>SUM(AN10:AN26)</f>
        <v>1941.9</v>
      </c>
      <c r="AO27" s="3">
        <f>SUM(AO10:AO26)</f>
        <v>323.6</v>
      </c>
      <c r="AP27" s="3">
        <f>AO27/AN27*100</f>
        <v>16.6640918687883</v>
      </c>
      <c r="AQ27" s="29">
        <f>SUM(AQ10:AQ26)</f>
        <v>100680.20000000001</v>
      </c>
      <c r="AR27" s="3">
        <f>SUM(AR10:AR26)</f>
        <v>9108.7</v>
      </c>
      <c r="AS27" s="3">
        <f>AR27/AQ27*100</f>
        <v>9.047161209453298</v>
      </c>
      <c r="AT27" s="29">
        <f>SUM(AT10:AT26)</f>
        <v>14725.800000000001</v>
      </c>
      <c r="AU27" s="3">
        <f>SUM(AU10:AU26)</f>
        <v>2482.6000000000004</v>
      </c>
      <c r="AV27" s="3">
        <f>AU27/AT27*100</f>
        <v>16.85884637846501</v>
      </c>
      <c r="AW27" s="29">
        <f>SUM(AW10:AW26)</f>
        <v>13757.1</v>
      </c>
      <c r="AX27" s="3">
        <f>SUM(AX10:AX26)</f>
        <v>1879.6</v>
      </c>
      <c r="AY27" s="3">
        <f>AX27/AW27*100</f>
        <v>13.662763227715141</v>
      </c>
      <c r="AZ27" s="29">
        <f>SUM(AZ10:AZ26)</f>
        <v>19681.7</v>
      </c>
      <c r="BA27" s="14">
        <f>SUM(BA10:BA26)</f>
        <v>334.5</v>
      </c>
      <c r="BB27" s="14">
        <f>BA27/AZ27*100</f>
        <v>1.6995483113755416</v>
      </c>
      <c r="BC27" s="29">
        <f>SUM(BC10:BC26)</f>
        <v>20032.399999999998</v>
      </c>
      <c r="BD27" s="14">
        <f>SUM(BD10:BD26)</f>
        <v>2595.7999999999997</v>
      </c>
      <c r="BE27" s="3">
        <f>BD27/BC27*100</f>
        <v>12.958008026996264</v>
      </c>
      <c r="BF27" s="29">
        <f>SUM(BF10:BF26)</f>
        <v>29311.09999999999</v>
      </c>
      <c r="BG27" s="3">
        <f>SUM(BG10:BG26)</f>
        <v>3397.6</v>
      </c>
      <c r="BH27" s="3">
        <f>BG27/BF27*100</f>
        <v>11.591513112779802</v>
      </c>
      <c r="BI27" s="31">
        <f>SUM(BI10:BI26)</f>
        <v>-3401.600000000001</v>
      </c>
      <c r="BJ27" s="57">
        <f>SUM(BJ10:BJ26)</f>
        <v>-24.500000000000284</v>
      </c>
      <c r="BK27" s="3">
        <f t="shared" si="21"/>
        <v>0.7202492944496789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A9:B9"/>
    <mergeCell ref="A27:B27"/>
    <mergeCell ref="AE6:AG7"/>
    <mergeCell ref="AK6:AM7"/>
    <mergeCell ref="S6:U7"/>
    <mergeCell ref="V6:X7"/>
    <mergeCell ref="Y6:AA7"/>
    <mergeCell ref="AB6:AD7"/>
    <mergeCell ref="P6:R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Z6:BB7"/>
    <mergeCell ref="AT4:BH4"/>
    <mergeCell ref="AW7:AY7"/>
    <mergeCell ref="AW6:AY6"/>
    <mergeCell ref="BF6:BH7"/>
    <mergeCell ref="AT6:AV7"/>
    <mergeCell ref="S1:U1"/>
    <mergeCell ref="C2:U2"/>
    <mergeCell ref="A4:B8"/>
    <mergeCell ref="C4:E7"/>
    <mergeCell ref="F4:AP4"/>
    <mergeCell ref="AN6:AP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2013-03-06T06:50:24Z</cp:lastPrinted>
  <dcterms:created xsi:type="dcterms:W3CDTF">2007-01-16T05:35:41Z</dcterms:created>
  <dcterms:modified xsi:type="dcterms:W3CDTF">2013-03-06T07:05:57Z</dcterms:modified>
  <cp:category/>
  <cp:version/>
  <cp:contentType/>
  <cp:contentStatus/>
</cp:coreProperties>
</file>