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<sst xmlns="http://schemas.openxmlformats.org/spreadsheetml/2006/main" count="130" uniqueCount="54">
  <si>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</si>
  <si>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</si>
  <si>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</si>
  <si>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</si>
  <si>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</si>
  <si>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</si>
  <si>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</si>
  <si>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</si>
  <si>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</si>
  <si>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</si>
  <si>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</si>
  <si>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</si>
  <si>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</si>
  <si>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</si>
  <si>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</si>
  <si>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</si>
  <si>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</si>
  <si>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</si>
  <si>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</si>
  <si>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</si>
  <si>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</si>
  <si>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</si>
  <si>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</si>
  <si>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</si>
  <si>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</si>
  <si>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</si>
  <si>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</si>
  <si>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</si>
  <si>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</si>
  <si>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</si>
  <si>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</si>
  <si>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</si>
  <si>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</si>
  <si>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</si>
  <si>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</si>
  <si>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</si>
  <si>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</si>
  <si>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</si>
  <si>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</si>
  <si>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</si>
  <si>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</si>
  <si>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</si>
  <si>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</si>
  <si>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</si>
  <si>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</si>
  <si>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</si>
  <si>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</si>
  <si>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</si>
  <si>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</si>
  <si>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</si>
  <si>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</si>
  <si>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февраля 2013 г.</t>
  </si>
  <si>
    <r>
      <t xml:space="preserve">наименование муниципального района  </t>
    </r>
    <r>
      <rPr>
        <b/>
        <sz val="10"/>
        <rFont val="Arial Cyr"/>
        <family val="0"/>
      </rPr>
      <t>Цивильский район</t>
    </r>
  </si>
  <si>
    <t>Доходы от сдачи в аренду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</si>
</sst>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zoomScale="110" zoomScaleNormal="110" workbookViewId="0" topLeftCell="B24">
      <pane xSplit="1" topLeftCell="C2" activePane="topRight" state="frozen"/>
      <selection pane="topLeft" activeCell="B2" sqref="B2"/>
      <selection pane="topRight" activeCell="D44" sqref="D44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49" max="49" width="10.375" style="0" bestFit="1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46"/>
      <c r="S1" s="46"/>
      <c r="T1" s="46"/>
    </row>
    <row r="2" spans="18:20" ht="12" customHeight="1">
      <c r="R2" s="46"/>
      <c r="S2" s="46"/>
      <c r="T2" s="46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1" t="s">
        <v>0</v>
      </c>
      <c r="M3" s="41"/>
      <c r="N3" s="41"/>
      <c r="O3" s="1"/>
      <c r="P3" s="1"/>
      <c r="Q3" s="1"/>
      <c r="R3" s="41"/>
      <c r="S3" s="41"/>
      <c r="T3" s="41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1" t="s">
        <v>0</v>
      </c>
      <c r="V4" s="41"/>
      <c r="W4" s="4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2" t="s">
        <v>1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3" t="s">
        <v>51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H8" s="44" t="s">
        <v>52</v>
      </c>
      <c r="I8" s="45"/>
      <c r="J8" s="45"/>
      <c r="K8" s="45"/>
      <c r="L8" s="45"/>
      <c r="M8" s="45"/>
      <c r="N8" s="45"/>
      <c r="O8" s="45"/>
      <c r="P8" s="4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37" t="s">
        <v>2</v>
      </c>
      <c r="B10" s="37"/>
      <c r="C10" s="21" t="s">
        <v>3</v>
      </c>
      <c r="D10" s="22"/>
      <c r="E10" s="23"/>
      <c r="F10" s="18" t="s">
        <v>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  <c r="AV10" s="37" t="s">
        <v>5</v>
      </c>
      <c r="AW10" s="37"/>
      <c r="AX10" s="37"/>
      <c r="AY10" s="18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1" t="s">
        <v>6</v>
      </c>
      <c r="BX10" s="22"/>
      <c r="BY10" s="23"/>
    </row>
    <row r="11" spans="1:77" ht="12.75">
      <c r="A11" s="37"/>
      <c r="B11" s="37"/>
      <c r="C11" s="34"/>
      <c r="D11" s="35"/>
      <c r="E11" s="36"/>
      <c r="F11" s="37" t="s">
        <v>7</v>
      </c>
      <c r="G11" s="37"/>
      <c r="H11" s="37"/>
      <c r="I11" s="38" t="s">
        <v>8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37" t="s">
        <v>9</v>
      </c>
      <c r="AH11" s="37"/>
      <c r="AI11" s="37"/>
      <c r="AJ11" s="18" t="s">
        <v>8</v>
      </c>
      <c r="AK11" s="19"/>
      <c r="AL11" s="19"/>
      <c r="AM11" s="19"/>
      <c r="AN11" s="19"/>
      <c r="AO11" s="19"/>
      <c r="AP11" s="19"/>
      <c r="AQ11" s="19"/>
      <c r="AR11" s="20"/>
      <c r="AS11" s="37" t="s">
        <v>10</v>
      </c>
      <c r="AT11" s="37"/>
      <c r="AU11" s="37"/>
      <c r="AV11" s="37"/>
      <c r="AW11" s="37"/>
      <c r="AX11" s="37"/>
      <c r="AY11" s="18" t="s">
        <v>8</v>
      </c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0"/>
      <c r="BW11" s="34"/>
      <c r="BX11" s="35"/>
      <c r="BY11" s="36"/>
    </row>
    <row r="12" spans="1:77" ht="59.25" customHeight="1">
      <c r="A12" s="37"/>
      <c r="B12" s="37"/>
      <c r="C12" s="34"/>
      <c r="D12" s="35"/>
      <c r="E12" s="36"/>
      <c r="F12" s="37"/>
      <c r="G12" s="37"/>
      <c r="H12" s="37"/>
      <c r="I12" s="21" t="s">
        <v>11</v>
      </c>
      <c r="J12" s="22"/>
      <c r="K12" s="23"/>
      <c r="L12" s="21" t="s">
        <v>12</v>
      </c>
      <c r="M12" s="22"/>
      <c r="N12" s="23"/>
      <c r="O12" s="21" t="s">
        <v>13</v>
      </c>
      <c r="P12" s="22"/>
      <c r="Q12" s="23"/>
      <c r="R12" s="21" t="s">
        <v>14</v>
      </c>
      <c r="S12" s="22"/>
      <c r="T12" s="23"/>
      <c r="U12" s="21" t="s">
        <v>15</v>
      </c>
      <c r="V12" s="22"/>
      <c r="W12" s="23"/>
      <c r="X12" s="21" t="s">
        <v>16</v>
      </c>
      <c r="Y12" s="22"/>
      <c r="Z12" s="23"/>
      <c r="AA12" s="21" t="s">
        <v>53</v>
      </c>
      <c r="AB12" s="22"/>
      <c r="AC12" s="23"/>
      <c r="AD12" s="21" t="s">
        <v>17</v>
      </c>
      <c r="AE12" s="22"/>
      <c r="AF12" s="23"/>
      <c r="AG12" s="37"/>
      <c r="AH12" s="37"/>
      <c r="AI12" s="37"/>
      <c r="AJ12" s="21" t="s">
        <v>18</v>
      </c>
      <c r="AK12" s="22"/>
      <c r="AL12" s="23"/>
      <c r="AM12" s="21" t="s">
        <v>19</v>
      </c>
      <c r="AN12" s="22"/>
      <c r="AO12" s="23"/>
      <c r="AP12" s="21" t="s">
        <v>50</v>
      </c>
      <c r="AQ12" s="22"/>
      <c r="AR12" s="23"/>
      <c r="AS12" s="37"/>
      <c r="AT12" s="37"/>
      <c r="AU12" s="37"/>
      <c r="AV12" s="37"/>
      <c r="AW12" s="37"/>
      <c r="AX12" s="37"/>
      <c r="AY12" s="28" t="s">
        <v>20</v>
      </c>
      <c r="AZ12" s="29"/>
      <c r="BA12" s="30"/>
      <c r="BB12" s="27" t="s">
        <v>4</v>
      </c>
      <c r="BC12" s="27"/>
      <c r="BD12" s="27"/>
      <c r="BE12" s="28" t="s">
        <v>21</v>
      </c>
      <c r="BF12" s="29"/>
      <c r="BG12" s="30"/>
      <c r="BH12" s="28" t="s">
        <v>22</v>
      </c>
      <c r="BI12" s="29"/>
      <c r="BJ12" s="30"/>
      <c r="BK12" s="21" t="s">
        <v>23</v>
      </c>
      <c r="BL12" s="22"/>
      <c r="BM12" s="23"/>
      <c r="BN12" s="18" t="s">
        <v>24</v>
      </c>
      <c r="BO12" s="19"/>
      <c r="BP12" s="19"/>
      <c r="BQ12" s="19"/>
      <c r="BR12" s="19"/>
      <c r="BS12" s="20"/>
      <c r="BT12" s="21" t="s">
        <v>25</v>
      </c>
      <c r="BU12" s="22"/>
      <c r="BV12" s="23"/>
      <c r="BW12" s="34"/>
      <c r="BX12" s="35"/>
      <c r="BY12" s="36"/>
    </row>
    <row r="13" spans="1:77" ht="66" customHeight="1">
      <c r="A13" s="37"/>
      <c r="B13" s="37"/>
      <c r="C13" s="24"/>
      <c r="D13" s="25"/>
      <c r="E13" s="26"/>
      <c r="F13" s="37"/>
      <c r="G13" s="37"/>
      <c r="H13" s="37"/>
      <c r="I13" s="24"/>
      <c r="J13" s="25"/>
      <c r="K13" s="26"/>
      <c r="L13" s="24"/>
      <c r="M13" s="25"/>
      <c r="N13" s="26"/>
      <c r="O13" s="24"/>
      <c r="P13" s="25"/>
      <c r="Q13" s="26"/>
      <c r="R13" s="24"/>
      <c r="S13" s="25"/>
      <c r="T13" s="26"/>
      <c r="U13" s="24"/>
      <c r="V13" s="25"/>
      <c r="W13" s="26"/>
      <c r="X13" s="24"/>
      <c r="Y13" s="25"/>
      <c r="Z13" s="26"/>
      <c r="AA13" s="24"/>
      <c r="AB13" s="25"/>
      <c r="AC13" s="26"/>
      <c r="AD13" s="24"/>
      <c r="AE13" s="25"/>
      <c r="AF13" s="26"/>
      <c r="AG13" s="37"/>
      <c r="AH13" s="37"/>
      <c r="AI13" s="37"/>
      <c r="AJ13" s="24"/>
      <c r="AK13" s="25"/>
      <c r="AL13" s="26"/>
      <c r="AM13" s="24"/>
      <c r="AN13" s="25"/>
      <c r="AO13" s="26"/>
      <c r="AP13" s="24"/>
      <c r="AQ13" s="25"/>
      <c r="AR13" s="26"/>
      <c r="AS13" s="37"/>
      <c r="AT13" s="37"/>
      <c r="AU13" s="37"/>
      <c r="AV13" s="37"/>
      <c r="AW13" s="37"/>
      <c r="AX13" s="37"/>
      <c r="AY13" s="31"/>
      <c r="AZ13" s="32"/>
      <c r="BA13" s="33"/>
      <c r="BB13" s="27" t="s">
        <v>26</v>
      </c>
      <c r="BC13" s="27"/>
      <c r="BD13" s="27"/>
      <c r="BE13" s="31"/>
      <c r="BF13" s="32"/>
      <c r="BG13" s="33"/>
      <c r="BH13" s="31"/>
      <c r="BI13" s="32"/>
      <c r="BJ13" s="33"/>
      <c r="BK13" s="24"/>
      <c r="BL13" s="25"/>
      <c r="BM13" s="26"/>
      <c r="BN13" s="18" t="s">
        <v>27</v>
      </c>
      <c r="BO13" s="19"/>
      <c r="BP13" s="20"/>
      <c r="BQ13" s="18" t="s">
        <v>28</v>
      </c>
      <c r="BR13" s="19"/>
      <c r="BS13" s="20"/>
      <c r="BT13" s="24"/>
      <c r="BU13" s="25"/>
      <c r="BV13" s="26"/>
      <c r="BW13" s="24"/>
      <c r="BX13" s="25"/>
      <c r="BY13" s="26"/>
    </row>
    <row r="14" spans="1:77" ht="22.5">
      <c r="A14" s="37"/>
      <c r="B14" s="37"/>
      <c r="C14" s="2" t="s">
        <v>29</v>
      </c>
      <c r="D14" s="2" t="s">
        <v>30</v>
      </c>
      <c r="E14" s="2" t="s">
        <v>31</v>
      </c>
      <c r="F14" s="2" t="s">
        <v>29</v>
      </c>
      <c r="G14" s="2" t="s">
        <v>30</v>
      </c>
      <c r="H14" s="2" t="s">
        <v>31</v>
      </c>
      <c r="I14" s="2" t="s">
        <v>29</v>
      </c>
      <c r="J14" s="2" t="s">
        <v>30</v>
      </c>
      <c r="K14" s="2" t="s">
        <v>31</v>
      </c>
      <c r="L14" s="2" t="s">
        <v>29</v>
      </c>
      <c r="M14" s="2" t="s">
        <v>30</v>
      </c>
      <c r="N14" s="2" t="s">
        <v>31</v>
      </c>
      <c r="O14" s="2" t="s">
        <v>29</v>
      </c>
      <c r="P14" s="2" t="s">
        <v>30</v>
      </c>
      <c r="Q14" s="2" t="s">
        <v>31</v>
      </c>
      <c r="R14" s="2" t="s">
        <v>29</v>
      </c>
      <c r="S14" s="2" t="s">
        <v>30</v>
      </c>
      <c r="T14" s="2" t="s">
        <v>31</v>
      </c>
      <c r="U14" s="2" t="s">
        <v>29</v>
      </c>
      <c r="V14" s="2" t="s">
        <v>30</v>
      </c>
      <c r="W14" s="2" t="s">
        <v>31</v>
      </c>
      <c r="X14" s="2" t="s">
        <v>29</v>
      </c>
      <c r="Y14" s="2" t="s">
        <v>30</v>
      </c>
      <c r="Z14" s="2" t="s">
        <v>31</v>
      </c>
      <c r="AA14" s="2" t="s">
        <v>29</v>
      </c>
      <c r="AB14" s="2" t="s">
        <v>30</v>
      </c>
      <c r="AC14" s="2" t="s">
        <v>31</v>
      </c>
      <c r="AD14" s="2" t="s">
        <v>29</v>
      </c>
      <c r="AE14" s="2" t="s">
        <v>30</v>
      </c>
      <c r="AF14" s="2" t="s">
        <v>31</v>
      </c>
      <c r="AG14" s="2" t="s">
        <v>29</v>
      </c>
      <c r="AH14" s="2" t="s">
        <v>30</v>
      </c>
      <c r="AI14" s="2" t="s">
        <v>31</v>
      </c>
      <c r="AJ14" s="2" t="s">
        <v>29</v>
      </c>
      <c r="AK14" s="2" t="s">
        <v>30</v>
      </c>
      <c r="AL14" s="2" t="s">
        <v>31</v>
      </c>
      <c r="AM14" s="2" t="s">
        <v>29</v>
      </c>
      <c r="AN14" s="2" t="s">
        <v>30</v>
      </c>
      <c r="AO14" s="2" t="s">
        <v>31</v>
      </c>
      <c r="AP14" s="2" t="s">
        <v>29</v>
      </c>
      <c r="AQ14" s="2" t="s">
        <v>30</v>
      </c>
      <c r="AR14" s="2" t="s">
        <v>31</v>
      </c>
      <c r="AS14" s="2" t="s">
        <v>29</v>
      </c>
      <c r="AT14" s="2" t="s">
        <v>30</v>
      </c>
      <c r="AU14" s="2" t="s">
        <v>31</v>
      </c>
      <c r="AV14" s="2" t="s">
        <v>29</v>
      </c>
      <c r="AW14" s="2" t="s">
        <v>30</v>
      </c>
      <c r="AX14" s="2" t="s">
        <v>31</v>
      </c>
      <c r="AY14" s="2" t="s">
        <v>29</v>
      </c>
      <c r="AZ14" s="2" t="s">
        <v>30</v>
      </c>
      <c r="BA14" s="2" t="s">
        <v>31</v>
      </c>
      <c r="BB14" s="2" t="s">
        <v>29</v>
      </c>
      <c r="BC14" s="2" t="s">
        <v>30</v>
      </c>
      <c r="BD14" s="2" t="s">
        <v>31</v>
      </c>
      <c r="BE14" s="2" t="s">
        <v>29</v>
      </c>
      <c r="BF14" s="2" t="s">
        <v>30</v>
      </c>
      <c r="BG14" s="2" t="s">
        <v>31</v>
      </c>
      <c r="BH14" s="2" t="s">
        <v>29</v>
      </c>
      <c r="BI14" s="2" t="s">
        <v>30</v>
      </c>
      <c r="BJ14" s="2" t="s">
        <v>31</v>
      </c>
      <c r="BK14" s="2" t="s">
        <v>29</v>
      </c>
      <c r="BL14" s="2" t="s">
        <v>30</v>
      </c>
      <c r="BM14" s="2" t="s">
        <v>31</v>
      </c>
      <c r="BN14" s="2" t="s">
        <v>29</v>
      </c>
      <c r="BO14" s="2" t="s">
        <v>30</v>
      </c>
      <c r="BP14" s="2" t="s">
        <v>31</v>
      </c>
      <c r="BQ14" s="2" t="s">
        <v>29</v>
      </c>
      <c r="BR14" s="2" t="s">
        <v>30</v>
      </c>
      <c r="BS14" s="2" t="s">
        <v>31</v>
      </c>
      <c r="BT14" s="2" t="s">
        <v>29</v>
      </c>
      <c r="BU14" s="2" t="s">
        <v>30</v>
      </c>
      <c r="BV14" s="2" t="s">
        <v>31</v>
      </c>
      <c r="BW14" s="2" t="s">
        <v>29</v>
      </c>
      <c r="BX14" s="2" t="s">
        <v>30</v>
      </c>
      <c r="BY14" s="2" t="s">
        <v>31</v>
      </c>
    </row>
    <row r="15" spans="1:77" ht="12.75">
      <c r="A15" s="47">
        <v>1</v>
      </c>
      <c r="B15" s="47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32</v>
      </c>
      <c r="C16" s="8">
        <f>F16+AG16</f>
        <v>3570.9</v>
      </c>
      <c r="D16" s="8">
        <v>20.8</v>
      </c>
      <c r="E16" s="8">
        <f aca="true" t="shared" si="0" ref="E16:E32">D16/C16*100</f>
        <v>0.5824862079587779</v>
      </c>
      <c r="F16" s="9">
        <v>439.1</v>
      </c>
      <c r="G16" s="9">
        <v>15</v>
      </c>
      <c r="H16" s="8">
        <f>G16/F16*100</f>
        <v>3.416078342063311</v>
      </c>
      <c r="I16" s="9">
        <v>129.6</v>
      </c>
      <c r="J16" s="9">
        <v>2.6</v>
      </c>
      <c r="K16" s="8">
        <f>J16/I16*100</f>
        <v>2.006172839506173</v>
      </c>
      <c r="L16" s="9">
        <v>3.9</v>
      </c>
      <c r="M16" s="9">
        <v>0</v>
      </c>
      <c r="N16" s="8">
        <f>M16/L16*100</f>
        <v>0</v>
      </c>
      <c r="O16" s="9">
        <v>34.3</v>
      </c>
      <c r="P16" s="9">
        <v>0.7</v>
      </c>
      <c r="Q16" s="8">
        <f>P16/O16*100</f>
        <v>2.0408163265306123</v>
      </c>
      <c r="R16" s="9">
        <v>214.21</v>
      </c>
      <c r="S16" s="9">
        <v>5.4</v>
      </c>
      <c r="T16" s="8">
        <f>S16/R16*100</f>
        <v>2.520890714719201</v>
      </c>
      <c r="U16" s="9">
        <v>40</v>
      </c>
      <c r="V16" s="9">
        <v>5.8</v>
      </c>
      <c r="W16" s="8">
        <f>V16/U16*100</f>
        <v>14.499999999999998</v>
      </c>
      <c r="X16" s="9"/>
      <c r="Y16" s="9"/>
      <c r="Z16" s="8" t="e">
        <f>Y16/X16*100</f>
        <v>#DIV/0!</v>
      </c>
      <c r="AA16" s="9">
        <v>3.1</v>
      </c>
      <c r="AB16" s="9">
        <v>0.5</v>
      </c>
      <c r="AC16" s="8">
        <f>AB16/AA16*100</f>
        <v>16.129032258064516</v>
      </c>
      <c r="AD16" s="9"/>
      <c r="AE16" s="9"/>
      <c r="AF16" s="8" t="e">
        <f>AE16/AD16*100</f>
        <v>#DIV/0!</v>
      </c>
      <c r="AG16" s="9">
        <v>3131.8</v>
      </c>
      <c r="AH16" s="9">
        <v>5.8</v>
      </c>
      <c r="AI16" s="8">
        <f>AH16/AG16*100</f>
        <v>0.18519701130340377</v>
      </c>
      <c r="AJ16" s="8">
        <v>2328.2</v>
      </c>
      <c r="AK16" s="8">
        <v>194.6</v>
      </c>
      <c r="AL16" s="8">
        <f>AK16/AJ16*100</f>
        <v>8.35838845460012</v>
      </c>
      <c r="AM16" s="8"/>
      <c r="AN16" s="8"/>
      <c r="AO16" s="8" t="e">
        <f>AN16/AM16*100</f>
        <v>#DIV/0!</v>
      </c>
      <c r="AP16" s="10"/>
      <c r="AQ16" s="10"/>
      <c r="AR16" s="8" t="e">
        <f>AQ16/AP16*100</f>
        <v>#DIV/0!</v>
      </c>
      <c r="AS16" s="9"/>
      <c r="AT16" s="9"/>
      <c r="AU16" s="8" t="e">
        <f>AT16/AS16*100</f>
        <v>#DIV/0!</v>
      </c>
      <c r="AV16" s="10">
        <v>3570.9</v>
      </c>
      <c r="AW16" s="10">
        <v>219.7</v>
      </c>
      <c r="AX16" s="8">
        <f>AW16/AV16*100</f>
        <v>6.152510571564592</v>
      </c>
      <c r="AY16" s="10">
        <v>707.7</v>
      </c>
      <c r="AZ16" s="10">
        <v>48.6</v>
      </c>
      <c r="BA16" s="8">
        <f>AZ16/AY16*100</f>
        <v>6.867316659601526</v>
      </c>
      <c r="BB16" s="8">
        <v>705.7</v>
      </c>
      <c r="BC16" s="10">
        <v>48.6</v>
      </c>
      <c r="BD16" s="8">
        <f>BC16/BB16*100</f>
        <v>6.886779084596855</v>
      </c>
      <c r="BE16" s="10">
        <v>655.7</v>
      </c>
      <c r="BF16" s="10"/>
      <c r="BG16" s="8">
        <f>BF16/BE16*100</f>
        <v>0</v>
      </c>
      <c r="BH16" s="10">
        <v>472.6</v>
      </c>
      <c r="BI16" s="10">
        <v>137.3</v>
      </c>
      <c r="BJ16" s="8">
        <f>BI16/BH16*100</f>
        <v>29.052052475666528</v>
      </c>
      <c r="BK16" s="10">
        <v>1304.2</v>
      </c>
      <c r="BL16" s="10">
        <v>33.9</v>
      </c>
      <c r="BM16" s="8">
        <f>BL16/BK16*100</f>
        <v>2.5992945867198283</v>
      </c>
      <c r="BN16" s="16">
        <v>1049.1</v>
      </c>
      <c r="BO16" s="11">
        <v>33.9</v>
      </c>
      <c r="BP16" s="8">
        <f>BO16/BN16*100</f>
        <v>3.231341149556763</v>
      </c>
      <c r="BQ16" s="16">
        <v>126.2</v>
      </c>
      <c r="BR16" s="11"/>
      <c r="BS16" s="8">
        <f>BR16/BQ16*100</f>
        <v>0</v>
      </c>
      <c r="BT16" s="11"/>
      <c r="BU16" s="11"/>
      <c r="BV16" s="8" t="e">
        <f>BU16/BT16*100</f>
        <v>#DIV/0!</v>
      </c>
      <c r="BW16" s="12">
        <f>SUM(C16-AV16)</f>
        <v>0</v>
      </c>
      <c r="BX16" s="12">
        <f>SUM(D16-AW16)</f>
        <v>-198.89999999999998</v>
      </c>
      <c r="BY16" s="8"/>
    </row>
    <row r="17" spans="1:77" ht="12.75">
      <c r="A17" s="6">
        <v>2</v>
      </c>
      <c r="B17" s="7" t="s">
        <v>33</v>
      </c>
      <c r="C17" s="8">
        <f aca="true" t="shared" si="1" ref="C17:C32">F17+AG17</f>
        <v>3120.7999999999997</v>
      </c>
      <c r="D17" s="8">
        <v>186.8</v>
      </c>
      <c r="E17" s="8">
        <f t="shared" si="0"/>
        <v>5.985644706485518</v>
      </c>
      <c r="F17" s="9">
        <v>490.6</v>
      </c>
      <c r="G17" s="9">
        <v>5</v>
      </c>
      <c r="H17" s="8">
        <f aca="true" t="shared" si="2" ref="H17:H34">G17/F17*100</f>
        <v>1.019160211985324</v>
      </c>
      <c r="I17" s="9">
        <v>150.4</v>
      </c>
      <c r="J17" s="9">
        <v>2.8</v>
      </c>
      <c r="K17" s="8">
        <f aca="true" t="shared" si="3" ref="K17:K34">J17/I17*100</f>
        <v>1.8617021276595744</v>
      </c>
      <c r="L17" s="9">
        <v>53.5</v>
      </c>
      <c r="M17" s="9">
        <v>0</v>
      </c>
      <c r="N17" s="8">
        <f aca="true" t="shared" si="4" ref="N17:N32">M17/L17*100</f>
        <v>0</v>
      </c>
      <c r="O17" s="9">
        <v>48.9</v>
      </c>
      <c r="P17" s="9">
        <v>1</v>
      </c>
      <c r="Q17" s="8">
        <f aca="true" t="shared" si="5" ref="Q17:Q32">P17/O17*100</f>
        <v>2.044989775051125</v>
      </c>
      <c r="R17" s="9">
        <v>195.5</v>
      </c>
      <c r="S17" s="9">
        <v>1.2</v>
      </c>
      <c r="T17" s="8">
        <f aca="true" t="shared" si="6" ref="T17:T32">S17/R17*100</f>
        <v>0.6138107416879794</v>
      </c>
      <c r="U17" s="9">
        <v>31.3</v>
      </c>
      <c r="V17" s="9">
        <v>0</v>
      </c>
      <c r="W17" s="8">
        <f aca="true" t="shared" si="7" ref="W17:W32">V17/U17*100</f>
        <v>0</v>
      </c>
      <c r="X17" s="9"/>
      <c r="Y17" s="9"/>
      <c r="Z17" s="8" t="e">
        <f aca="true" t="shared" si="8" ref="Z17:Z32">Y17/X17*100</f>
        <v>#DIV/0!</v>
      </c>
      <c r="AA17" s="9"/>
      <c r="AB17" s="9">
        <v>0</v>
      </c>
      <c r="AC17" s="8" t="e">
        <f aca="true" t="shared" si="9" ref="AC17:AC32">AB17/AA17*100</f>
        <v>#DIV/0!</v>
      </c>
      <c r="AD17" s="9"/>
      <c r="AE17" s="9"/>
      <c r="AF17" s="8" t="e">
        <f aca="true" t="shared" si="10" ref="AF17:AF32">AE17/AD17*100</f>
        <v>#DIV/0!</v>
      </c>
      <c r="AG17" s="9">
        <v>2630.2</v>
      </c>
      <c r="AH17" s="9">
        <v>181.8</v>
      </c>
      <c r="AI17" s="8">
        <f aca="true" t="shared" si="11" ref="AI17:AI32">AH17/AG17*100</f>
        <v>6.912021899475326</v>
      </c>
      <c r="AJ17" s="8">
        <v>2114.2</v>
      </c>
      <c r="AK17" s="8">
        <v>176.8</v>
      </c>
      <c r="AL17" s="8">
        <f aca="true" t="shared" si="12" ref="AL17:AL32">AK17/AJ17*100</f>
        <v>8.362501182480372</v>
      </c>
      <c r="AM17" s="8"/>
      <c r="AN17" s="8"/>
      <c r="AO17" s="8" t="e">
        <f aca="true" t="shared" si="13" ref="AO17:AO32">AN17/AM17*100</f>
        <v>#DIV/0!</v>
      </c>
      <c r="AP17" s="10"/>
      <c r="AQ17" s="10"/>
      <c r="AR17" s="8" t="e">
        <f aca="true" t="shared" si="14" ref="AR17:AR32">AQ17/AP17*100</f>
        <v>#DIV/0!</v>
      </c>
      <c r="AS17" s="9"/>
      <c r="AT17" s="9"/>
      <c r="AU17" s="8" t="e">
        <f aca="true" t="shared" si="15" ref="AU17:AU34">AT17/AS17*100</f>
        <v>#DIV/0!</v>
      </c>
      <c r="AV17" s="15">
        <v>3120.8</v>
      </c>
      <c r="AW17" s="10">
        <v>46.3</v>
      </c>
      <c r="AX17" s="8">
        <f aca="true" t="shared" si="16" ref="AX17:AX34">AW17/AV17*100</f>
        <v>1.4835939502691615</v>
      </c>
      <c r="AY17" s="10">
        <v>706.7</v>
      </c>
      <c r="AZ17" s="10">
        <v>27.2</v>
      </c>
      <c r="BA17" s="8">
        <f aca="true" t="shared" si="17" ref="BA17:BA34">AZ17/AY17*100</f>
        <v>3.8488750530635345</v>
      </c>
      <c r="BB17" s="8">
        <v>705.7</v>
      </c>
      <c r="BC17" s="10">
        <v>27.2</v>
      </c>
      <c r="BD17" s="8">
        <f aca="true" t="shared" si="18" ref="BD17:BD34">BC17/BB17*100</f>
        <v>3.854329035000708</v>
      </c>
      <c r="BE17" s="10">
        <v>617.2</v>
      </c>
      <c r="BF17" s="10"/>
      <c r="BG17" s="8">
        <f aca="true" t="shared" si="19" ref="BG17:BG34">BF17/BE17*100</f>
        <v>0</v>
      </c>
      <c r="BH17" s="10">
        <v>426.3</v>
      </c>
      <c r="BI17" s="10"/>
      <c r="BJ17" s="8">
        <f aca="true" t="shared" si="20" ref="BJ17:BJ34">BI17/BH17*100</f>
        <v>0</v>
      </c>
      <c r="BK17" s="10">
        <v>1215.6</v>
      </c>
      <c r="BL17" s="10">
        <v>19</v>
      </c>
      <c r="BM17" s="8">
        <f aca="true" t="shared" si="21" ref="BM17:BM32">BL17/BK17*100</f>
        <v>1.5630141493912473</v>
      </c>
      <c r="BN17" s="16">
        <v>955.7</v>
      </c>
      <c r="BO17" s="11">
        <v>19</v>
      </c>
      <c r="BP17" s="8">
        <f aca="true" t="shared" si="22" ref="BP17:BP34">BO17/BN17*100</f>
        <v>1.9880715705765408</v>
      </c>
      <c r="BQ17" s="17">
        <v>110</v>
      </c>
      <c r="BR17" s="11"/>
      <c r="BS17" s="8">
        <f aca="true" t="shared" si="23" ref="BS17:BS32">BR17/BQ17*100</f>
        <v>0</v>
      </c>
      <c r="BT17" s="11"/>
      <c r="BU17" s="11"/>
      <c r="BV17" s="8" t="e">
        <f aca="true" t="shared" si="24" ref="BV17:BV32">BU17/BT17*100</f>
        <v>#DIV/0!</v>
      </c>
      <c r="BW17" s="12">
        <f>SUM(C17-AV17)</f>
        <v>-4.547473508864641E-13</v>
      </c>
      <c r="BX17" s="12">
        <f aca="true" t="shared" si="25" ref="BX17:BX32">SUM(D17-AW17)</f>
        <v>140.5</v>
      </c>
      <c r="BY17" s="8"/>
    </row>
    <row r="18" spans="1:77" ht="12.75">
      <c r="A18" s="6">
        <v>3</v>
      </c>
      <c r="B18" s="7" t="s">
        <v>34</v>
      </c>
      <c r="C18" s="8">
        <f t="shared" si="1"/>
        <v>4016.2999999999997</v>
      </c>
      <c r="D18" s="8">
        <v>251.8</v>
      </c>
      <c r="E18" s="8">
        <f t="shared" si="0"/>
        <v>6.269451983168589</v>
      </c>
      <c r="F18" s="9">
        <v>740.1</v>
      </c>
      <c r="G18" s="9">
        <v>50.1</v>
      </c>
      <c r="H18" s="8">
        <f t="shared" si="2"/>
        <v>6.769355492501012</v>
      </c>
      <c r="I18" s="9">
        <v>301</v>
      </c>
      <c r="J18" s="9">
        <v>21.4</v>
      </c>
      <c r="K18" s="8">
        <f t="shared" si="3"/>
        <v>7.109634551495016</v>
      </c>
      <c r="L18" s="9">
        <v>10.7</v>
      </c>
      <c r="M18" s="9">
        <v>0</v>
      </c>
      <c r="N18" s="8">
        <f t="shared" si="4"/>
        <v>0</v>
      </c>
      <c r="O18" s="9">
        <v>63.7</v>
      </c>
      <c r="P18" s="9">
        <v>7.9</v>
      </c>
      <c r="Q18" s="8">
        <f t="shared" si="5"/>
        <v>12.401883830455258</v>
      </c>
      <c r="R18" s="9">
        <v>309.2</v>
      </c>
      <c r="S18" s="9">
        <v>10.1</v>
      </c>
      <c r="T18" s="8">
        <f t="shared" si="6"/>
        <v>3.2664941785252264</v>
      </c>
      <c r="U18" s="9">
        <v>29</v>
      </c>
      <c r="V18" s="9">
        <v>2.7</v>
      </c>
      <c r="W18" s="8">
        <f t="shared" si="7"/>
        <v>9.310344827586208</v>
      </c>
      <c r="X18" s="9"/>
      <c r="Y18" s="9"/>
      <c r="Z18" s="8" t="e">
        <f t="shared" si="8"/>
        <v>#DIV/0!</v>
      </c>
      <c r="AA18" s="9">
        <v>17.5</v>
      </c>
      <c r="AB18" s="9">
        <v>0</v>
      </c>
      <c r="AC18" s="8">
        <f t="shared" si="9"/>
        <v>0</v>
      </c>
      <c r="AD18" s="9"/>
      <c r="AE18" s="9"/>
      <c r="AF18" s="8" t="e">
        <f t="shared" si="10"/>
        <v>#DIV/0!</v>
      </c>
      <c r="AG18" s="9">
        <v>3276.2</v>
      </c>
      <c r="AH18" s="9">
        <v>201.7</v>
      </c>
      <c r="AI18" s="8">
        <f t="shared" si="11"/>
        <v>6.156522800805812</v>
      </c>
      <c r="AJ18" s="8">
        <v>2301</v>
      </c>
      <c r="AK18" s="8">
        <v>192.4</v>
      </c>
      <c r="AL18" s="8">
        <f t="shared" si="12"/>
        <v>8.361581920903955</v>
      </c>
      <c r="AM18" s="8"/>
      <c r="AN18" s="8"/>
      <c r="AO18" s="8" t="e">
        <f t="shared" si="13"/>
        <v>#DIV/0!</v>
      </c>
      <c r="AP18" s="10"/>
      <c r="AQ18" s="10"/>
      <c r="AR18" s="8" t="e">
        <f t="shared" si="14"/>
        <v>#DIV/0!</v>
      </c>
      <c r="AS18" s="9"/>
      <c r="AT18" s="9"/>
      <c r="AU18" s="8" t="e">
        <f t="shared" si="15"/>
        <v>#DIV/0!</v>
      </c>
      <c r="AV18" s="10">
        <v>4016.3</v>
      </c>
      <c r="AW18" s="10">
        <v>40.6</v>
      </c>
      <c r="AX18" s="8">
        <f t="shared" si="16"/>
        <v>1.0108806613051813</v>
      </c>
      <c r="AY18" s="15">
        <v>707.7</v>
      </c>
      <c r="AZ18" s="10">
        <v>17.2</v>
      </c>
      <c r="BA18" s="8">
        <f t="shared" si="17"/>
        <v>2.430408365126466</v>
      </c>
      <c r="BB18" s="8">
        <v>705.7</v>
      </c>
      <c r="BC18" s="10">
        <v>17.2</v>
      </c>
      <c r="BD18" s="8">
        <f t="shared" si="18"/>
        <v>2.4372963015445652</v>
      </c>
      <c r="BE18" s="10">
        <v>720.7</v>
      </c>
      <c r="BF18" s="10"/>
      <c r="BG18" s="8">
        <f t="shared" si="19"/>
        <v>0</v>
      </c>
      <c r="BH18" s="15">
        <v>350.9</v>
      </c>
      <c r="BI18" s="10"/>
      <c r="BJ18" s="8">
        <f t="shared" si="20"/>
        <v>0</v>
      </c>
      <c r="BK18" s="10">
        <v>1659.1</v>
      </c>
      <c r="BL18" s="10">
        <v>23.4</v>
      </c>
      <c r="BM18" s="8">
        <f t="shared" si="21"/>
        <v>1.4104032306672292</v>
      </c>
      <c r="BN18" s="16">
        <v>1125.4</v>
      </c>
      <c r="BO18" s="11">
        <v>23.4</v>
      </c>
      <c r="BP18" s="8">
        <f t="shared" si="22"/>
        <v>2.079260707304069</v>
      </c>
      <c r="BQ18" s="16">
        <v>350</v>
      </c>
      <c r="BR18" s="11"/>
      <c r="BS18" s="8">
        <f t="shared" si="23"/>
        <v>0</v>
      </c>
      <c r="BT18" s="11"/>
      <c r="BU18" s="11"/>
      <c r="BV18" s="8" t="e">
        <f t="shared" si="24"/>
        <v>#DIV/0!</v>
      </c>
      <c r="BW18" s="12">
        <f aca="true" t="shared" si="26" ref="BW18:BW32">SUM(C18-AV18)</f>
        <v>-4.547473508864641E-13</v>
      </c>
      <c r="BX18" s="12">
        <f t="shared" si="25"/>
        <v>211.20000000000002</v>
      </c>
      <c r="BY18" s="8"/>
    </row>
    <row r="19" spans="1:77" ht="12.75">
      <c r="A19" s="6">
        <v>4</v>
      </c>
      <c r="B19" s="7" t="s">
        <v>35</v>
      </c>
      <c r="C19" s="8">
        <f t="shared" si="1"/>
        <v>3253.3</v>
      </c>
      <c r="D19" s="8">
        <v>-847.4</v>
      </c>
      <c r="E19" s="8">
        <f t="shared" si="0"/>
        <v>-26.047398026619124</v>
      </c>
      <c r="F19" s="9">
        <v>576.7</v>
      </c>
      <c r="G19" s="9">
        <v>23.9</v>
      </c>
      <c r="H19" s="8">
        <f t="shared" si="2"/>
        <v>4.144269117392057</v>
      </c>
      <c r="I19" s="9">
        <v>185.9</v>
      </c>
      <c r="J19" s="9">
        <v>6.3</v>
      </c>
      <c r="K19" s="8">
        <f t="shared" si="3"/>
        <v>3.388918773534158</v>
      </c>
      <c r="L19" s="9">
        <v>117.6</v>
      </c>
      <c r="M19" s="9">
        <v>5.4</v>
      </c>
      <c r="N19" s="8">
        <f t="shared" si="4"/>
        <v>4.591836734693878</v>
      </c>
      <c r="O19" s="9">
        <v>20.2</v>
      </c>
      <c r="P19" s="9">
        <v>0.4</v>
      </c>
      <c r="Q19" s="8">
        <f t="shared" si="5"/>
        <v>1.9801980198019802</v>
      </c>
      <c r="R19" s="9">
        <v>178.5</v>
      </c>
      <c r="S19" s="9">
        <v>4.6</v>
      </c>
      <c r="T19" s="8">
        <f t="shared" si="6"/>
        <v>2.5770308123249297</v>
      </c>
      <c r="U19" s="9">
        <v>14</v>
      </c>
      <c r="V19" s="9">
        <v>0.1</v>
      </c>
      <c r="W19" s="8">
        <f t="shared" si="7"/>
        <v>0.7142857142857143</v>
      </c>
      <c r="X19" s="9"/>
      <c r="Y19" s="9"/>
      <c r="Z19" s="8" t="e">
        <f t="shared" si="8"/>
        <v>#DIV/0!</v>
      </c>
      <c r="AA19" s="9">
        <v>52.5</v>
      </c>
      <c r="AB19" s="9">
        <v>6</v>
      </c>
      <c r="AC19" s="8">
        <f t="shared" si="9"/>
        <v>11.428571428571429</v>
      </c>
      <c r="AD19" s="9"/>
      <c r="AE19" s="9"/>
      <c r="AF19" s="8" t="e">
        <f t="shared" si="10"/>
        <v>#DIV/0!</v>
      </c>
      <c r="AG19" s="9">
        <v>2676.6</v>
      </c>
      <c r="AH19" s="9">
        <v>-871.3</v>
      </c>
      <c r="AI19" s="8">
        <f t="shared" si="11"/>
        <v>-32.55249196742135</v>
      </c>
      <c r="AJ19" s="8">
        <v>1639.3</v>
      </c>
      <c r="AK19" s="8">
        <v>137</v>
      </c>
      <c r="AL19" s="8">
        <f t="shared" si="12"/>
        <v>8.357225645092416</v>
      </c>
      <c r="AM19" s="8">
        <v>438.4</v>
      </c>
      <c r="AN19" s="8">
        <v>36.5</v>
      </c>
      <c r="AO19" s="8">
        <f t="shared" si="13"/>
        <v>8.3257299270073</v>
      </c>
      <c r="AP19" s="10"/>
      <c r="AQ19" s="10"/>
      <c r="AR19" s="8" t="e">
        <f t="shared" si="14"/>
        <v>#DIV/0!</v>
      </c>
      <c r="AS19" s="9"/>
      <c r="AT19" s="9"/>
      <c r="AU19" s="8" t="e">
        <f t="shared" si="15"/>
        <v>#DIV/0!</v>
      </c>
      <c r="AV19" s="10">
        <v>3253.3</v>
      </c>
      <c r="AW19" s="10">
        <v>64.8</v>
      </c>
      <c r="AX19" s="8">
        <f t="shared" si="16"/>
        <v>1.9918236867181014</v>
      </c>
      <c r="AY19" s="10">
        <v>706.7</v>
      </c>
      <c r="AZ19" s="10">
        <v>19</v>
      </c>
      <c r="BA19" s="8">
        <f t="shared" si="17"/>
        <v>2.688552426772322</v>
      </c>
      <c r="BB19" s="8">
        <v>705.7</v>
      </c>
      <c r="BC19" s="10">
        <v>19</v>
      </c>
      <c r="BD19" s="8">
        <f t="shared" si="18"/>
        <v>2.6923621935666713</v>
      </c>
      <c r="BE19" s="10">
        <v>525.1</v>
      </c>
      <c r="BF19" s="10"/>
      <c r="BG19" s="8">
        <f t="shared" si="19"/>
        <v>0</v>
      </c>
      <c r="BH19" s="15">
        <v>220.8</v>
      </c>
      <c r="BI19" s="10">
        <v>23</v>
      </c>
      <c r="BJ19" s="8">
        <f t="shared" si="20"/>
        <v>10.416666666666666</v>
      </c>
      <c r="BK19" s="10">
        <v>1519.9</v>
      </c>
      <c r="BL19" s="10">
        <v>22.7</v>
      </c>
      <c r="BM19" s="8">
        <f t="shared" si="21"/>
        <v>1.4935193104809525</v>
      </c>
      <c r="BN19" s="16">
        <v>789.8</v>
      </c>
      <c r="BO19" s="11">
        <v>22.7</v>
      </c>
      <c r="BP19" s="8">
        <f t="shared" si="22"/>
        <v>2.8741453532539882</v>
      </c>
      <c r="BQ19" s="16">
        <v>98.6</v>
      </c>
      <c r="BR19" s="11"/>
      <c r="BS19" s="8">
        <f t="shared" si="23"/>
        <v>0</v>
      </c>
      <c r="BT19" s="11"/>
      <c r="BU19" s="11"/>
      <c r="BV19" s="8" t="e">
        <f t="shared" si="24"/>
        <v>#DIV/0!</v>
      </c>
      <c r="BW19" s="12">
        <f t="shared" si="26"/>
        <v>0</v>
      </c>
      <c r="BX19" s="12">
        <f t="shared" si="25"/>
        <v>-912.1999999999999</v>
      </c>
      <c r="BY19" s="8"/>
    </row>
    <row r="20" spans="1:77" ht="12.75">
      <c r="A20" s="6">
        <v>5</v>
      </c>
      <c r="B20" s="7" t="s">
        <v>36</v>
      </c>
      <c r="C20" s="8">
        <f t="shared" si="1"/>
        <v>3434.7</v>
      </c>
      <c r="D20" s="8">
        <v>-27.3</v>
      </c>
      <c r="E20" s="8">
        <f t="shared" si="0"/>
        <v>-0.7948292427286227</v>
      </c>
      <c r="F20" s="9">
        <v>2207.4</v>
      </c>
      <c r="G20" s="9">
        <v>135.1</v>
      </c>
      <c r="H20" s="8">
        <f t="shared" si="2"/>
        <v>6.120322551417957</v>
      </c>
      <c r="I20" s="9">
        <v>1640</v>
      </c>
      <c r="J20" s="9">
        <v>80.4</v>
      </c>
      <c r="K20" s="8">
        <f t="shared" si="3"/>
        <v>4.902439024390244</v>
      </c>
      <c r="L20" s="9">
        <v>5.1</v>
      </c>
      <c r="M20" s="9">
        <v>0</v>
      </c>
      <c r="N20" s="8">
        <f t="shared" si="4"/>
        <v>0</v>
      </c>
      <c r="O20" s="9">
        <v>31.3</v>
      </c>
      <c r="P20" s="9">
        <v>0.7</v>
      </c>
      <c r="Q20" s="8">
        <f t="shared" si="5"/>
        <v>2.2364217252396164</v>
      </c>
      <c r="R20" s="9">
        <v>418.8</v>
      </c>
      <c r="S20" s="9">
        <v>49.8</v>
      </c>
      <c r="T20" s="8">
        <f t="shared" si="6"/>
        <v>11.891117478510028</v>
      </c>
      <c r="U20" s="9">
        <v>99</v>
      </c>
      <c r="V20" s="9">
        <v>4.2</v>
      </c>
      <c r="W20" s="8">
        <f t="shared" si="7"/>
        <v>4.242424242424243</v>
      </c>
      <c r="X20" s="9"/>
      <c r="Y20" s="9"/>
      <c r="Z20" s="8" t="e">
        <f t="shared" si="8"/>
        <v>#DIV/0!</v>
      </c>
      <c r="AA20" s="9">
        <v>8.2</v>
      </c>
      <c r="AB20" s="9">
        <v>0</v>
      </c>
      <c r="AC20" s="8">
        <f t="shared" si="9"/>
        <v>0</v>
      </c>
      <c r="AD20" s="9"/>
      <c r="AE20" s="9"/>
      <c r="AF20" s="8" t="e">
        <f t="shared" si="10"/>
        <v>#DIV/0!</v>
      </c>
      <c r="AG20" s="9">
        <v>1227.3</v>
      </c>
      <c r="AH20" s="9">
        <v>-162.4</v>
      </c>
      <c r="AI20" s="8">
        <f t="shared" si="11"/>
        <v>-13.232298541513893</v>
      </c>
      <c r="AJ20" s="8">
        <v>614.7</v>
      </c>
      <c r="AK20" s="8">
        <v>51.4</v>
      </c>
      <c r="AL20" s="8">
        <f t="shared" si="12"/>
        <v>8.361802505287132</v>
      </c>
      <c r="AM20" s="8"/>
      <c r="AN20" s="8"/>
      <c r="AO20" s="8" t="e">
        <f t="shared" si="13"/>
        <v>#DIV/0!</v>
      </c>
      <c r="AP20" s="10"/>
      <c r="AQ20" s="10"/>
      <c r="AR20" s="8" t="e">
        <f t="shared" si="14"/>
        <v>#DIV/0!</v>
      </c>
      <c r="AS20" s="9"/>
      <c r="AT20" s="9"/>
      <c r="AU20" s="8" t="e">
        <f t="shared" si="15"/>
        <v>#DIV/0!</v>
      </c>
      <c r="AV20" s="10">
        <v>3434.7</v>
      </c>
      <c r="AW20" s="10">
        <v>71.4</v>
      </c>
      <c r="AX20" s="8">
        <f t="shared" si="16"/>
        <v>2.0787841732902437</v>
      </c>
      <c r="AY20" s="10">
        <v>707.7</v>
      </c>
      <c r="AZ20" s="10">
        <v>24.6</v>
      </c>
      <c r="BA20" s="8">
        <f t="shared" si="17"/>
        <v>3.4760491733785503</v>
      </c>
      <c r="BB20" s="8">
        <v>705.7</v>
      </c>
      <c r="BC20" s="10">
        <v>24.6</v>
      </c>
      <c r="BD20" s="8">
        <f t="shared" si="18"/>
        <v>3.4859005243021115</v>
      </c>
      <c r="BE20" s="10">
        <v>668.7</v>
      </c>
      <c r="BF20" s="10"/>
      <c r="BG20" s="8">
        <f t="shared" si="19"/>
        <v>0</v>
      </c>
      <c r="BH20" s="10">
        <v>618.8</v>
      </c>
      <c r="BI20" s="10"/>
      <c r="BJ20" s="8">
        <f t="shared" si="20"/>
        <v>0</v>
      </c>
      <c r="BK20" s="10">
        <v>1295.8</v>
      </c>
      <c r="BL20" s="10">
        <v>46.8</v>
      </c>
      <c r="BM20" s="8">
        <f t="shared" si="21"/>
        <v>3.6116684673560733</v>
      </c>
      <c r="BN20" s="17">
        <v>1042.9</v>
      </c>
      <c r="BO20" s="11">
        <v>46.8</v>
      </c>
      <c r="BP20" s="8">
        <f t="shared" si="22"/>
        <v>4.487486815610317</v>
      </c>
      <c r="BQ20" s="16">
        <v>185.5</v>
      </c>
      <c r="BR20" s="11"/>
      <c r="BS20" s="8">
        <f t="shared" si="23"/>
        <v>0</v>
      </c>
      <c r="BT20" s="11"/>
      <c r="BU20" s="11"/>
      <c r="BV20" s="8" t="e">
        <f t="shared" si="24"/>
        <v>#DIV/0!</v>
      </c>
      <c r="BW20" s="12">
        <f t="shared" si="26"/>
        <v>0</v>
      </c>
      <c r="BX20" s="12">
        <f t="shared" si="25"/>
        <v>-98.7</v>
      </c>
      <c r="BY20" s="8"/>
    </row>
    <row r="21" spans="1:77" ht="12.75">
      <c r="A21" s="6">
        <v>6</v>
      </c>
      <c r="B21" s="7" t="s">
        <v>37</v>
      </c>
      <c r="C21" s="8">
        <f t="shared" si="1"/>
        <v>3792.7</v>
      </c>
      <c r="D21" s="8">
        <v>283.8</v>
      </c>
      <c r="E21" s="8">
        <f t="shared" si="0"/>
        <v>7.482795897381814</v>
      </c>
      <c r="F21" s="9">
        <v>915.3</v>
      </c>
      <c r="G21" s="9">
        <v>93.7</v>
      </c>
      <c r="H21" s="8">
        <f t="shared" si="2"/>
        <v>10.237080738555665</v>
      </c>
      <c r="I21" s="9">
        <v>420</v>
      </c>
      <c r="J21" s="9">
        <v>82.1</v>
      </c>
      <c r="K21" s="8">
        <f t="shared" si="3"/>
        <v>19.547619047619047</v>
      </c>
      <c r="L21" s="9">
        <v>12.4</v>
      </c>
      <c r="M21" s="9">
        <v>0</v>
      </c>
      <c r="N21" s="8">
        <f t="shared" si="4"/>
        <v>0</v>
      </c>
      <c r="O21" s="9">
        <v>35</v>
      </c>
      <c r="P21" s="9">
        <v>0.7</v>
      </c>
      <c r="Q21" s="8">
        <f t="shared" si="5"/>
        <v>2</v>
      </c>
      <c r="R21" s="9">
        <v>228</v>
      </c>
      <c r="S21" s="9">
        <v>6.9</v>
      </c>
      <c r="T21" s="8">
        <f t="shared" si="6"/>
        <v>3.026315789473684</v>
      </c>
      <c r="U21" s="9">
        <v>3</v>
      </c>
      <c r="V21" s="9">
        <v>0</v>
      </c>
      <c r="W21" s="8">
        <f t="shared" si="7"/>
        <v>0</v>
      </c>
      <c r="X21" s="9"/>
      <c r="Y21" s="9"/>
      <c r="Z21" s="8" t="e">
        <f t="shared" si="8"/>
        <v>#DIV/0!</v>
      </c>
      <c r="AA21" s="9">
        <v>1.3</v>
      </c>
      <c r="AB21" s="9">
        <v>0</v>
      </c>
      <c r="AC21" s="8">
        <f t="shared" si="9"/>
        <v>0</v>
      </c>
      <c r="AD21" s="9"/>
      <c r="AE21" s="9"/>
      <c r="AF21" s="8" t="e">
        <f t="shared" si="10"/>
        <v>#DIV/0!</v>
      </c>
      <c r="AG21" s="9">
        <v>2877.4</v>
      </c>
      <c r="AH21" s="9">
        <v>190.1</v>
      </c>
      <c r="AI21" s="8">
        <f t="shared" si="11"/>
        <v>6.60665878918468</v>
      </c>
      <c r="AJ21" s="8">
        <v>1876.2</v>
      </c>
      <c r="AK21" s="8">
        <v>156.9</v>
      </c>
      <c r="AL21" s="8">
        <f t="shared" si="12"/>
        <v>8.362647905340582</v>
      </c>
      <c r="AM21" s="8">
        <v>337.9</v>
      </c>
      <c r="AN21" s="8">
        <v>28.1</v>
      </c>
      <c r="AO21" s="8">
        <f t="shared" si="13"/>
        <v>8.316069843148862</v>
      </c>
      <c r="AP21" s="10"/>
      <c r="AQ21" s="10"/>
      <c r="AR21" s="8" t="e">
        <f t="shared" si="14"/>
        <v>#DIV/0!</v>
      </c>
      <c r="AS21" s="9"/>
      <c r="AT21" s="9"/>
      <c r="AU21" s="8" t="e">
        <f t="shared" si="15"/>
        <v>#DIV/0!</v>
      </c>
      <c r="AV21" s="10">
        <v>4178</v>
      </c>
      <c r="AW21" s="10">
        <v>46</v>
      </c>
      <c r="AX21" s="8">
        <f t="shared" si="16"/>
        <v>1.1010052656773577</v>
      </c>
      <c r="AY21" s="10">
        <v>755.1</v>
      </c>
      <c r="AZ21" s="10">
        <v>28.4</v>
      </c>
      <c r="BA21" s="8">
        <f t="shared" si="17"/>
        <v>3.761091246192557</v>
      </c>
      <c r="BB21" s="8">
        <v>754.1</v>
      </c>
      <c r="BC21" s="10">
        <v>28.4</v>
      </c>
      <c r="BD21" s="8">
        <f t="shared" si="18"/>
        <v>3.7660787693939795</v>
      </c>
      <c r="BE21" s="10">
        <v>612.1</v>
      </c>
      <c r="BF21" s="10"/>
      <c r="BG21" s="8">
        <f t="shared" si="19"/>
        <v>0</v>
      </c>
      <c r="BH21" s="10">
        <v>513.6</v>
      </c>
      <c r="BI21" s="10"/>
      <c r="BJ21" s="8">
        <f t="shared" si="20"/>
        <v>0</v>
      </c>
      <c r="BK21" s="15">
        <v>2012</v>
      </c>
      <c r="BL21" s="10">
        <v>17.6</v>
      </c>
      <c r="BM21" s="8">
        <f t="shared" si="21"/>
        <v>0.8747514910536779</v>
      </c>
      <c r="BN21" s="16">
        <v>982.3</v>
      </c>
      <c r="BO21" s="11">
        <v>17.6</v>
      </c>
      <c r="BP21" s="8">
        <f t="shared" si="22"/>
        <v>1.7917133258678615</v>
      </c>
      <c r="BQ21" s="16">
        <v>30.4</v>
      </c>
      <c r="BR21" s="11"/>
      <c r="BS21" s="8">
        <f t="shared" si="23"/>
        <v>0</v>
      </c>
      <c r="BT21" s="11"/>
      <c r="BU21" s="11"/>
      <c r="BV21" s="8" t="e">
        <f t="shared" si="24"/>
        <v>#DIV/0!</v>
      </c>
      <c r="BW21" s="12">
        <f t="shared" si="26"/>
        <v>-385.3000000000002</v>
      </c>
      <c r="BX21" s="12">
        <f t="shared" si="25"/>
        <v>237.8</v>
      </c>
      <c r="BY21" s="8"/>
    </row>
    <row r="22" spans="1:77" ht="12.75">
      <c r="A22" s="6">
        <v>7</v>
      </c>
      <c r="B22" s="7" t="s">
        <v>38</v>
      </c>
      <c r="C22" s="8">
        <f t="shared" si="1"/>
        <v>2722.4</v>
      </c>
      <c r="D22" s="8">
        <v>-234.1</v>
      </c>
      <c r="E22" s="8">
        <f t="shared" si="0"/>
        <v>-8.599030267411107</v>
      </c>
      <c r="F22" s="9">
        <v>156.4</v>
      </c>
      <c r="G22" s="9">
        <v>13.8</v>
      </c>
      <c r="H22" s="8">
        <f t="shared" si="2"/>
        <v>8.823529411764707</v>
      </c>
      <c r="I22" s="9">
        <v>34.3</v>
      </c>
      <c r="J22" s="9">
        <v>1</v>
      </c>
      <c r="K22" s="8">
        <f t="shared" si="3"/>
        <v>2.915451895043732</v>
      </c>
      <c r="L22" s="9">
        <v>0.1</v>
      </c>
      <c r="M22" s="9">
        <v>0</v>
      </c>
      <c r="N22" s="8">
        <f t="shared" si="4"/>
        <v>0</v>
      </c>
      <c r="O22" s="9">
        <v>19.3</v>
      </c>
      <c r="P22" s="9">
        <v>2.1</v>
      </c>
      <c r="Q22" s="8">
        <f t="shared" si="5"/>
        <v>10.880829015544041</v>
      </c>
      <c r="R22" s="9">
        <v>80.4</v>
      </c>
      <c r="S22" s="9">
        <v>6.2</v>
      </c>
      <c r="T22" s="8">
        <f t="shared" si="6"/>
        <v>7.711442786069651</v>
      </c>
      <c r="U22" s="9">
        <v>10</v>
      </c>
      <c r="V22" s="9">
        <v>2.3</v>
      </c>
      <c r="W22" s="8">
        <f t="shared" si="7"/>
        <v>23</v>
      </c>
      <c r="X22" s="9"/>
      <c r="Y22" s="9"/>
      <c r="Z22" s="8" t="e">
        <f t="shared" si="8"/>
        <v>#DIV/0!</v>
      </c>
      <c r="AA22" s="9">
        <v>2.3</v>
      </c>
      <c r="AB22" s="9">
        <v>0.9</v>
      </c>
      <c r="AC22" s="8">
        <f t="shared" si="9"/>
        <v>39.130434782608695</v>
      </c>
      <c r="AD22" s="9"/>
      <c r="AE22" s="9"/>
      <c r="AF22" s="8" t="e">
        <f t="shared" si="10"/>
        <v>#DIV/0!</v>
      </c>
      <c r="AG22" s="9">
        <v>2566</v>
      </c>
      <c r="AH22" s="9">
        <v>-247.9</v>
      </c>
      <c r="AI22" s="8">
        <f t="shared" si="11"/>
        <v>-9.660950896336711</v>
      </c>
      <c r="AJ22" s="8">
        <v>1152.4</v>
      </c>
      <c r="AK22" s="8">
        <v>96.3</v>
      </c>
      <c r="AL22" s="8">
        <f t="shared" si="12"/>
        <v>8.356473446719887</v>
      </c>
      <c r="AM22" s="8">
        <v>585.2</v>
      </c>
      <c r="AN22" s="8">
        <v>48.7</v>
      </c>
      <c r="AO22" s="8">
        <f t="shared" si="13"/>
        <v>8.321941216678058</v>
      </c>
      <c r="AP22" s="10"/>
      <c r="AQ22" s="10"/>
      <c r="AR22" s="8" t="e">
        <f t="shared" si="14"/>
        <v>#DIV/0!</v>
      </c>
      <c r="AS22" s="9"/>
      <c r="AT22" s="9"/>
      <c r="AU22" s="8" t="e">
        <f t="shared" si="15"/>
        <v>#DIV/0!</v>
      </c>
      <c r="AV22" s="10">
        <v>2722.4</v>
      </c>
      <c r="AW22" s="10">
        <v>44.4</v>
      </c>
      <c r="AX22" s="8">
        <f t="shared" si="16"/>
        <v>1.6309138995004406</v>
      </c>
      <c r="AY22" s="10">
        <v>706.7</v>
      </c>
      <c r="AZ22" s="10">
        <v>20.3</v>
      </c>
      <c r="BA22" s="8">
        <f t="shared" si="17"/>
        <v>2.87250601386727</v>
      </c>
      <c r="BB22" s="8">
        <v>705.7</v>
      </c>
      <c r="BC22" s="10">
        <v>20.3</v>
      </c>
      <c r="BD22" s="8">
        <f t="shared" si="18"/>
        <v>2.8765764489159698</v>
      </c>
      <c r="BE22" s="10">
        <v>310.1</v>
      </c>
      <c r="BF22" s="10"/>
      <c r="BG22" s="8">
        <f t="shared" si="19"/>
        <v>0</v>
      </c>
      <c r="BH22" s="15">
        <v>91.2</v>
      </c>
      <c r="BI22" s="10"/>
      <c r="BJ22" s="8">
        <f t="shared" si="20"/>
        <v>0</v>
      </c>
      <c r="BK22" s="10">
        <v>748.3</v>
      </c>
      <c r="BL22" s="10">
        <v>14.9</v>
      </c>
      <c r="BM22" s="8">
        <f t="shared" si="21"/>
        <v>1.9911800080181747</v>
      </c>
      <c r="BN22" s="16">
        <v>482.3</v>
      </c>
      <c r="BO22" s="11">
        <v>13</v>
      </c>
      <c r="BP22" s="8">
        <f t="shared" si="22"/>
        <v>2.6954177897574123</v>
      </c>
      <c r="BQ22" s="16">
        <v>64</v>
      </c>
      <c r="BR22" s="11"/>
      <c r="BS22" s="8">
        <f>BR22/BQ22*100</f>
        <v>0</v>
      </c>
      <c r="BT22" s="11"/>
      <c r="BU22" s="11"/>
      <c r="BV22" s="8" t="e">
        <f t="shared" si="24"/>
        <v>#DIV/0!</v>
      </c>
      <c r="BW22" s="12">
        <f t="shared" si="26"/>
        <v>0</v>
      </c>
      <c r="BX22" s="12">
        <f t="shared" si="25"/>
        <v>-278.5</v>
      </c>
      <c r="BY22" s="8"/>
    </row>
    <row r="23" spans="1:77" ht="12.75">
      <c r="A23" s="6">
        <v>8</v>
      </c>
      <c r="B23" s="7" t="s">
        <v>39</v>
      </c>
      <c r="C23" s="8">
        <f t="shared" si="1"/>
        <v>2861.1000000000004</v>
      </c>
      <c r="D23" s="8">
        <v>161.3</v>
      </c>
      <c r="E23" s="8">
        <f t="shared" si="0"/>
        <v>5.637691796861347</v>
      </c>
      <c r="F23" s="9">
        <v>932.7</v>
      </c>
      <c r="G23" s="9">
        <v>34.9</v>
      </c>
      <c r="H23" s="8">
        <f t="shared" si="2"/>
        <v>3.741824809692291</v>
      </c>
      <c r="I23" s="9">
        <v>504</v>
      </c>
      <c r="J23" s="9">
        <v>22.8</v>
      </c>
      <c r="K23" s="8">
        <f t="shared" si="3"/>
        <v>4.523809523809524</v>
      </c>
      <c r="L23" s="9">
        <v>0.5</v>
      </c>
      <c r="M23" s="9">
        <v>0</v>
      </c>
      <c r="N23" s="8">
        <f t="shared" si="4"/>
        <v>0</v>
      </c>
      <c r="O23" s="9">
        <v>72.9</v>
      </c>
      <c r="P23" s="9">
        <v>0.4</v>
      </c>
      <c r="Q23" s="8">
        <f t="shared" si="5"/>
        <v>0.5486968449931412</v>
      </c>
      <c r="R23" s="9">
        <v>343.4</v>
      </c>
      <c r="S23" s="9">
        <v>10.6</v>
      </c>
      <c r="T23" s="8">
        <f t="shared" si="6"/>
        <v>3.0867792661619107</v>
      </c>
      <c r="U23" s="9">
        <v>2</v>
      </c>
      <c r="V23" s="9">
        <v>0.1</v>
      </c>
      <c r="W23" s="8">
        <f t="shared" si="7"/>
        <v>5</v>
      </c>
      <c r="X23" s="9"/>
      <c r="Y23" s="9"/>
      <c r="Z23" s="8" t="e">
        <f t="shared" si="8"/>
        <v>#DIV/0!</v>
      </c>
      <c r="AA23" s="9">
        <v>0.9</v>
      </c>
      <c r="AB23" s="9">
        <v>0</v>
      </c>
      <c r="AC23" s="8">
        <f t="shared" si="9"/>
        <v>0</v>
      </c>
      <c r="AD23" s="9"/>
      <c r="AE23" s="9"/>
      <c r="AF23" s="8" t="e">
        <f t="shared" si="10"/>
        <v>#DIV/0!</v>
      </c>
      <c r="AG23" s="9">
        <v>1928.4</v>
      </c>
      <c r="AH23" s="9">
        <v>126.4</v>
      </c>
      <c r="AI23" s="8">
        <f t="shared" si="11"/>
        <v>6.5546567102260935</v>
      </c>
      <c r="AJ23" s="8">
        <v>1451.3</v>
      </c>
      <c r="AK23" s="8">
        <v>121.3</v>
      </c>
      <c r="AL23" s="8">
        <f t="shared" si="12"/>
        <v>8.35802384069455</v>
      </c>
      <c r="AM23" s="8"/>
      <c r="AN23" s="8"/>
      <c r="AO23" s="8" t="e">
        <f t="shared" si="13"/>
        <v>#DIV/0!</v>
      </c>
      <c r="AP23" s="10"/>
      <c r="AQ23" s="10"/>
      <c r="AR23" s="8" t="e">
        <f t="shared" si="14"/>
        <v>#DIV/0!</v>
      </c>
      <c r="AS23" s="9"/>
      <c r="AT23" s="9"/>
      <c r="AU23" s="8" t="e">
        <f t="shared" si="15"/>
        <v>#DIV/0!</v>
      </c>
      <c r="AV23" s="10">
        <v>2861.1</v>
      </c>
      <c r="AW23" s="10">
        <v>95.4</v>
      </c>
      <c r="AX23" s="8">
        <f t="shared" si="16"/>
        <v>3.3343818810946844</v>
      </c>
      <c r="AY23" s="10">
        <v>706.7</v>
      </c>
      <c r="AZ23" s="10">
        <v>34.7</v>
      </c>
      <c r="BA23" s="8">
        <f t="shared" si="17"/>
        <v>4.910145747842083</v>
      </c>
      <c r="BB23" s="8">
        <v>705.7</v>
      </c>
      <c r="BC23" s="10">
        <v>34.7</v>
      </c>
      <c r="BD23" s="8">
        <f t="shared" si="18"/>
        <v>4.917103585092816</v>
      </c>
      <c r="BE23" s="10">
        <v>564.9</v>
      </c>
      <c r="BF23" s="10"/>
      <c r="BG23" s="8">
        <f t="shared" si="19"/>
        <v>0</v>
      </c>
      <c r="BH23" s="10">
        <v>403.8</v>
      </c>
      <c r="BI23" s="10">
        <v>39.4</v>
      </c>
      <c r="BJ23" s="8">
        <f t="shared" si="20"/>
        <v>9.757305596830115</v>
      </c>
      <c r="BK23" s="10">
        <v>1104.5</v>
      </c>
      <c r="BL23" s="10">
        <v>21.3</v>
      </c>
      <c r="BM23" s="8">
        <f t="shared" si="21"/>
        <v>1.9284744228157538</v>
      </c>
      <c r="BN23" s="16">
        <v>888.3</v>
      </c>
      <c r="BO23" s="11">
        <v>18.8</v>
      </c>
      <c r="BP23" s="8">
        <f t="shared" si="22"/>
        <v>2.1164021164021167</v>
      </c>
      <c r="BQ23" s="17">
        <v>60</v>
      </c>
      <c r="BR23" s="11"/>
      <c r="BS23" s="8">
        <f t="shared" si="23"/>
        <v>0</v>
      </c>
      <c r="BT23" s="11"/>
      <c r="BU23" s="11"/>
      <c r="BV23" s="8" t="e">
        <f t="shared" si="24"/>
        <v>#DIV/0!</v>
      </c>
      <c r="BW23" s="12">
        <f t="shared" si="26"/>
        <v>4.547473508864641E-13</v>
      </c>
      <c r="BX23" s="12">
        <f t="shared" si="25"/>
        <v>65.9</v>
      </c>
      <c r="BY23" s="8"/>
    </row>
    <row r="24" spans="1:77" ht="12.75">
      <c r="A24" s="6">
        <v>9</v>
      </c>
      <c r="B24" s="7" t="s">
        <v>40</v>
      </c>
      <c r="C24" s="8">
        <f t="shared" si="1"/>
        <v>7313.900000000001</v>
      </c>
      <c r="D24" s="8">
        <v>406.3</v>
      </c>
      <c r="E24" s="8">
        <f t="shared" si="0"/>
        <v>5.555175761221784</v>
      </c>
      <c r="F24" s="9">
        <v>1503.8</v>
      </c>
      <c r="G24" s="9">
        <v>100.8</v>
      </c>
      <c r="H24" s="8">
        <f t="shared" si="2"/>
        <v>6.7030190184865015</v>
      </c>
      <c r="I24" s="9">
        <v>1000.3</v>
      </c>
      <c r="J24" s="9">
        <v>40.2</v>
      </c>
      <c r="K24" s="8">
        <f t="shared" si="3"/>
        <v>4.018794361691493</v>
      </c>
      <c r="L24" s="9">
        <v>56.9</v>
      </c>
      <c r="M24" s="9">
        <v>0</v>
      </c>
      <c r="N24" s="8">
        <f t="shared" si="4"/>
        <v>0</v>
      </c>
      <c r="O24" s="9">
        <v>49.8</v>
      </c>
      <c r="P24" s="9">
        <v>1.4</v>
      </c>
      <c r="Q24" s="8">
        <f t="shared" si="5"/>
        <v>2.8112449799196786</v>
      </c>
      <c r="R24" s="9">
        <v>344.2</v>
      </c>
      <c r="S24" s="9">
        <v>44.2</v>
      </c>
      <c r="T24" s="8">
        <f t="shared" si="6"/>
        <v>12.84137129575828</v>
      </c>
      <c r="U24" s="9">
        <v>11.3</v>
      </c>
      <c r="V24" s="9">
        <v>3.5</v>
      </c>
      <c r="W24" s="8">
        <f t="shared" si="7"/>
        <v>30.973451327433626</v>
      </c>
      <c r="X24" s="9"/>
      <c r="Y24" s="9"/>
      <c r="Z24" s="8" t="e">
        <f t="shared" si="8"/>
        <v>#DIV/0!</v>
      </c>
      <c r="AA24" s="9">
        <v>11.3</v>
      </c>
      <c r="AB24" s="9">
        <v>0.5</v>
      </c>
      <c r="AC24" s="8">
        <f t="shared" si="9"/>
        <v>4.424778761061947</v>
      </c>
      <c r="AD24" s="9"/>
      <c r="AE24" s="9"/>
      <c r="AF24" s="8" t="e">
        <f t="shared" si="10"/>
        <v>#DIV/0!</v>
      </c>
      <c r="AG24" s="9">
        <v>5810.1</v>
      </c>
      <c r="AH24" s="9">
        <v>305.5</v>
      </c>
      <c r="AI24" s="8">
        <f t="shared" si="11"/>
        <v>5.258085058776957</v>
      </c>
      <c r="AJ24" s="8">
        <v>3375.5</v>
      </c>
      <c r="AK24" s="8">
        <v>282.2</v>
      </c>
      <c r="AL24" s="8">
        <f t="shared" si="12"/>
        <v>8.36024292697378</v>
      </c>
      <c r="AM24" s="8">
        <v>360.2</v>
      </c>
      <c r="AN24" s="8">
        <v>30.1</v>
      </c>
      <c r="AO24" s="8">
        <f t="shared" si="13"/>
        <v>8.356468628539702</v>
      </c>
      <c r="AP24" s="10"/>
      <c r="AQ24" s="10"/>
      <c r="AR24" s="8" t="e">
        <f t="shared" si="14"/>
        <v>#DIV/0!</v>
      </c>
      <c r="AS24" s="9"/>
      <c r="AT24" s="9"/>
      <c r="AU24" s="8" t="e">
        <f t="shared" si="15"/>
        <v>#DIV/0!</v>
      </c>
      <c r="AV24" s="10">
        <v>7313.9</v>
      </c>
      <c r="AW24" s="10">
        <v>249.8</v>
      </c>
      <c r="AX24" s="8">
        <f t="shared" si="16"/>
        <v>3.4154144847482195</v>
      </c>
      <c r="AY24" s="10">
        <v>1012.3</v>
      </c>
      <c r="AZ24" s="10">
        <v>18.2</v>
      </c>
      <c r="BA24" s="8">
        <f t="shared" si="17"/>
        <v>1.7978860021732688</v>
      </c>
      <c r="BB24" s="8">
        <v>1007.3</v>
      </c>
      <c r="BC24" s="10">
        <v>18.2</v>
      </c>
      <c r="BD24" s="8">
        <f t="shared" si="18"/>
        <v>1.8068102849200833</v>
      </c>
      <c r="BE24" s="10">
        <v>1156</v>
      </c>
      <c r="BF24" s="10">
        <v>48.6</v>
      </c>
      <c r="BG24" s="8">
        <f t="shared" si="19"/>
        <v>4.204152249134948</v>
      </c>
      <c r="BH24" s="10">
        <v>690</v>
      </c>
      <c r="BI24" s="10">
        <v>24.4</v>
      </c>
      <c r="BJ24" s="8">
        <f t="shared" si="20"/>
        <v>3.5362318840579707</v>
      </c>
      <c r="BK24" s="10">
        <v>2624.9</v>
      </c>
      <c r="BL24" s="10">
        <v>158.5</v>
      </c>
      <c r="BM24" s="8">
        <f t="shared" si="21"/>
        <v>6.038325269534077</v>
      </c>
      <c r="BN24" s="16">
        <v>1833.9</v>
      </c>
      <c r="BO24" s="11">
        <v>0</v>
      </c>
      <c r="BP24" s="8">
        <f t="shared" si="22"/>
        <v>0</v>
      </c>
      <c r="BQ24" s="16">
        <v>269.1</v>
      </c>
      <c r="BR24" s="11"/>
      <c r="BS24" s="8">
        <f t="shared" si="23"/>
        <v>0</v>
      </c>
      <c r="BT24" s="11"/>
      <c r="BU24" s="11"/>
      <c r="BV24" s="8" t="e">
        <f t="shared" si="24"/>
        <v>#DIV/0!</v>
      </c>
      <c r="BW24" s="12">
        <f t="shared" si="26"/>
        <v>9.094947017729282E-13</v>
      </c>
      <c r="BX24" s="12">
        <f t="shared" si="25"/>
        <v>156.5</v>
      </c>
      <c r="BY24" s="8"/>
    </row>
    <row r="25" spans="1:77" ht="12" customHeight="1">
      <c r="A25" s="6">
        <v>10</v>
      </c>
      <c r="B25" s="7" t="s">
        <v>41</v>
      </c>
      <c r="C25" s="8">
        <f t="shared" si="1"/>
        <v>2259.4</v>
      </c>
      <c r="D25" s="8">
        <v>155</v>
      </c>
      <c r="E25" s="8">
        <f t="shared" si="0"/>
        <v>6.86022837921572</v>
      </c>
      <c r="F25" s="9">
        <v>183.3</v>
      </c>
      <c r="G25" s="9">
        <v>8.5</v>
      </c>
      <c r="H25" s="8">
        <f t="shared" si="2"/>
        <v>4.637206764866339</v>
      </c>
      <c r="I25" s="9">
        <v>64.2</v>
      </c>
      <c r="J25" s="9">
        <v>0.8</v>
      </c>
      <c r="K25" s="8">
        <f t="shared" si="3"/>
        <v>1.2461059190031152</v>
      </c>
      <c r="L25" s="9">
        <v>0</v>
      </c>
      <c r="M25" s="9">
        <v>0</v>
      </c>
      <c r="N25" s="8" t="e">
        <f>M25/L25*100</f>
        <v>#DIV/0!</v>
      </c>
      <c r="O25" s="9">
        <v>32.3</v>
      </c>
      <c r="P25" s="9">
        <v>0.2</v>
      </c>
      <c r="Q25" s="8">
        <f t="shared" si="5"/>
        <v>0.6191950464396286</v>
      </c>
      <c r="R25" s="9">
        <v>73</v>
      </c>
      <c r="S25" s="9">
        <v>1.6</v>
      </c>
      <c r="T25" s="8">
        <f t="shared" si="6"/>
        <v>2.191780821917808</v>
      </c>
      <c r="U25" s="9">
        <v>7</v>
      </c>
      <c r="V25" s="9">
        <v>0</v>
      </c>
      <c r="W25" s="8">
        <f t="shared" si="7"/>
        <v>0</v>
      </c>
      <c r="X25" s="9"/>
      <c r="Y25" s="9"/>
      <c r="Z25" s="8" t="e">
        <f t="shared" si="8"/>
        <v>#DIV/0!</v>
      </c>
      <c r="AA25" s="9">
        <v>1.8</v>
      </c>
      <c r="AB25" s="9">
        <v>0</v>
      </c>
      <c r="AC25" s="8">
        <f t="shared" si="9"/>
        <v>0</v>
      </c>
      <c r="AD25" s="9"/>
      <c r="AE25" s="9"/>
      <c r="AF25" s="8" t="e">
        <f t="shared" si="10"/>
        <v>#DIV/0!</v>
      </c>
      <c r="AG25" s="9">
        <v>2076.1</v>
      </c>
      <c r="AH25" s="9">
        <v>146.5</v>
      </c>
      <c r="AI25" s="8">
        <f t="shared" si="11"/>
        <v>7.056500168585328</v>
      </c>
      <c r="AJ25" s="8">
        <v>1669.5</v>
      </c>
      <c r="AK25" s="8">
        <v>139.6</v>
      </c>
      <c r="AL25" s="8">
        <f t="shared" si="12"/>
        <v>8.361784965558549</v>
      </c>
      <c r="AM25" s="8">
        <v>22.7</v>
      </c>
      <c r="AN25" s="8">
        <v>1.9</v>
      </c>
      <c r="AO25" s="8">
        <f t="shared" si="13"/>
        <v>8.370044052863436</v>
      </c>
      <c r="AP25" s="10"/>
      <c r="AQ25" s="10"/>
      <c r="AR25" s="8" t="e">
        <f t="shared" si="14"/>
        <v>#DIV/0!</v>
      </c>
      <c r="AS25" s="9"/>
      <c r="AT25" s="9"/>
      <c r="AU25" s="8" t="e">
        <f t="shared" si="15"/>
        <v>#DIV/0!</v>
      </c>
      <c r="AV25" s="10">
        <v>2259.4</v>
      </c>
      <c r="AW25" s="10">
        <v>155.8</v>
      </c>
      <c r="AX25" s="8">
        <f t="shared" si="16"/>
        <v>6.895636009560061</v>
      </c>
      <c r="AY25" s="10">
        <v>706.7</v>
      </c>
      <c r="AZ25" s="10">
        <v>33.6</v>
      </c>
      <c r="BA25" s="8">
        <f t="shared" si="17"/>
        <v>4.754492712607896</v>
      </c>
      <c r="BB25" s="8">
        <v>705.7</v>
      </c>
      <c r="BC25" s="10">
        <v>33.6</v>
      </c>
      <c r="BD25" s="8">
        <f t="shared" si="18"/>
        <v>4.76122998441264</v>
      </c>
      <c r="BE25" s="10">
        <v>439.1</v>
      </c>
      <c r="BF25" s="10"/>
      <c r="BG25" s="8">
        <f t="shared" si="19"/>
        <v>0</v>
      </c>
      <c r="BH25" s="10">
        <v>112</v>
      </c>
      <c r="BI25" s="10">
        <v>74.9</v>
      </c>
      <c r="BJ25" s="8">
        <f t="shared" si="20"/>
        <v>66.875</v>
      </c>
      <c r="BK25" s="15">
        <v>834.3</v>
      </c>
      <c r="BL25" s="10">
        <v>47.3</v>
      </c>
      <c r="BM25" s="8">
        <f t="shared" si="21"/>
        <v>5.66942346877622</v>
      </c>
      <c r="BN25" s="16">
        <v>671.7</v>
      </c>
      <c r="BO25" s="11">
        <v>14.2</v>
      </c>
      <c r="BP25" s="8">
        <f t="shared" si="22"/>
        <v>2.1140390055084115</v>
      </c>
      <c r="BQ25" s="17">
        <v>60.8</v>
      </c>
      <c r="BR25" s="11">
        <v>30.4</v>
      </c>
      <c r="BS25" s="8">
        <f t="shared" si="23"/>
        <v>50</v>
      </c>
      <c r="BT25" s="11"/>
      <c r="BU25" s="11"/>
      <c r="BV25" s="8" t="e">
        <f t="shared" si="24"/>
        <v>#DIV/0!</v>
      </c>
      <c r="BW25" s="12">
        <f t="shared" si="26"/>
        <v>0</v>
      </c>
      <c r="BX25" s="12">
        <f t="shared" si="25"/>
        <v>-0.8000000000000114</v>
      </c>
      <c r="BY25" s="8"/>
    </row>
    <row r="26" spans="1:77" ht="12.75">
      <c r="A26" s="6">
        <v>11</v>
      </c>
      <c r="B26" s="7" t="s">
        <v>42</v>
      </c>
      <c r="C26" s="8">
        <f t="shared" si="1"/>
        <v>2631.8999999999996</v>
      </c>
      <c r="D26" s="8">
        <v>169.3</v>
      </c>
      <c r="E26" s="8">
        <f t="shared" si="0"/>
        <v>6.432615220943045</v>
      </c>
      <c r="F26" s="9">
        <v>425.7</v>
      </c>
      <c r="G26" s="9">
        <v>11</v>
      </c>
      <c r="H26" s="8">
        <f t="shared" si="2"/>
        <v>2.5839793281653747</v>
      </c>
      <c r="I26" s="9">
        <v>66</v>
      </c>
      <c r="J26" s="9">
        <v>1.6</v>
      </c>
      <c r="K26" s="8">
        <f t="shared" si="3"/>
        <v>2.4242424242424243</v>
      </c>
      <c r="L26" s="9">
        <v>5.6</v>
      </c>
      <c r="M26" s="9">
        <v>0.3</v>
      </c>
      <c r="N26" s="8">
        <f t="shared" si="4"/>
        <v>5.357142857142858</v>
      </c>
      <c r="O26" s="9">
        <v>22.9</v>
      </c>
      <c r="P26" s="9">
        <v>1</v>
      </c>
      <c r="Q26" s="8">
        <f t="shared" si="5"/>
        <v>4.366812227074236</v>
      </c>
      <c r="R26" s="9">
        <v>47</v>
      </c>
      <c r="S26" s="9">
        <v>0.6</v>
      </c>
      <c r="T26" s="8">
        <f t="shared" si="6"/>
        <v>1.276595744680851</v>
      </c>
      <c r="U26" s="9">
        <v>1.5</v>
      </c>
      <c r="V26" s="9">
        <v>0</v>
      </c>
      <c r="W26" s="8">
        <f t="shared" si="7"/>
        <v>0</v>
      </c>
      <c r="X26" s="9"/>
      <c r="Y26" s="9"/>
      <c r="Z26" s="8" t="e">
        <f t="shared" si="8"/>
        <v>#DIV/0!</v>
      </c>
      <c r="AA26" s="9"/>
      <c r="AB26" s="9">
        <v>0</v>
      </c>
      <c r="AC26" s="8" t="e">
        <f t="shared" si="9"/>
        <v>#DIV/0!</v>
      </c>
      <c r="AD26" s="9"/>
      <c r="AE26" s="9"/>
      <c r="AF26" s="8" t="e">
        <f t="shared" si="10"/>
        <v>#DIV/0!</v>
      </c>
      <c r="AG26" s="9">
        <v>2206.2</v>
      </c>
      <c r="AH26" s="9">
        <v>158.3</v>
      </c>
      <c r="AI26" s="8">
        <f t="shared" si="11"/>
        <v>7.175233433052308</v>
      </c>
      <c r="AJ26" s="8">
        <v>1635.7</v>
      </c>
      <c r="AK26" s="8">
        <v>136.7</v>
      </c>
      <c r="AL26" s="8">
        <f t="shared" si="12"/>
        <v>8.357278229504187</v>
      </c>
      <c r="AM26" s="8">
        <v>197.5</v>
      </c>
      <c r="AN26" s="8">
        <v>16.5</v>
      </c>
      <c r="AO26" s="8">
        <f t="shared" si="13"/>
        <v>8.354430379746836</v>
      </c>
      <c r="AP26" s="10"/>
      <c r="AQ26" s="10"/>
      <c r="AR26" s="8" t="e">
        <f t="shared" si="14"/>
        <v>#DIV/0!</v>
      </c>
      <c r="AS26" s="9"/>
      <c r="AT26" s="9"/>
      <c r="AU26" s="8" t="e">
        <f t="shared" si="15"/>
        <v>#DIV/0!</v>
      </c>
      <c r="AV26" s="10">
        <v>2831.9</v>
      </c>
      <c r="AW26" s="10">
        <v>52.8</v>
      </c>
      <c r="AX26" s="8">
        <f t="shared" si="16"/>
        <v>1.8644726155584588</v>
      </c>
      <c r="AY26" s="10">
        <v>814.7</v>
      </c>
      <c r="AZ26" s="10">
        <v>25.7</v>
      </c>
      <c r="BA26" s="8">
        <f t="shared" si="17"/>
        <v>3.1545354118080273</v>
      </c>
      <c r="BB26" s="8">
        <v>810.7</v>
      </c>
      <c r="BC26" s="10">
        <v>25.7</v>
      </c>
      <c r="BD26" s="8">
        <f t="shared" si="18"/>
        <v>3.170099913654866</v>
      </c>
      <c r="BE26" s="10">
        <v>424.5</v>
      </c>
      <c r="BF26" s="10"/>
      <c r="BG26" s="8">
        <f t="shared" si="19"/>
        <v>0</v>
      </c>
      <c r="BH26" s="15">
        <v>431</v>
      </c>
      <c r="BI26" s="10"/>
      <c r="BJ26" s="8">
        <f t="shared" si="20"/>
        <v>0</v>
      </c>
      <c r="BK26" s="10">
        <v>867.5</v>
      </c>
      <c r="BL26" s="10">
        <v>25.6</v>
      </c>
      <c r="BM26" s="8">
        <f t="shared" si="21"/>
        <v>2.9510086455331415</v>
      </c>
      <c r="BN26" s="16">
        <v>682.5</v>
      </c>
      <c r="BO26" s="11">
        <v>25.6</v>
      </c>
      <c r="BP26" s="8">
        <f t="shared" si="22"/>
        <v>3.750915750915751</v>
      </c>
      <c r="BQ26" s="16">
        <v>130</v>
      </c>
      <c r="BR26" s="11"/>
      <c r="BS26" s="8">
        <f t="shared" si="23"/>
        <v>0</v>
      </c>
      <c r="BT26" s="11"/>
      <c r="BU26" s="11"/>
      <c r="BV26" s="8" t="e">
        <f t="shared" si="24"/>
        <v>#DIV/0!</v>
      </c>
      <c r="BW26" s="12">
        <f t="shared" si="26"/>
        <v>-200.00000000000045</v>
      </c>
      <c r="BX26" s="12">
        <f t="shared" si="25"/>
        <v>116.50000000000001</v>
      </c>
      <c r="BY26" s="8"/>
    </row>
    <row r="27" spans="1:77" ht="12.75">
      <c r="A27" s="6">
        <v>12</v>
      </c>
      <c r="B27" s="7" t="s">
        <v>43</v>
      </c>
      <c r="C27" s="8">
        <f t="shared" si="1"/>
        <v>4704.9</v>
      </c>
      <c r="D27" s="8">
        <v>242.8</v>
      </c>
      <c r="E27" s="8">
        <f t="shared" si="0"/>
        <v>5.160577270505218</v>
      </c>
      <c r="F27" s="9">
        <v>1129.4</v>
      </c>
      <c r="G27" s="9">
        <v>86.1</v>
      </c>
      <c r="H27" s="8">
        <f t="shared" si="2"/>
        <v>7.623516911634495</v>
      </c>
      <c r="I27" s="9">
        <v>157.2</v>
      </c>
      <c r="J27" s="9">
        <v>10.3</v>
      </c>
      <c r="K27" s="8">
        <f t="shared" si="3"/>
        <v>6.552162849872774</v>
      </c>
      <c r="L27" s="9">
        <v>2.2</v>
      </c>
      <c r="M27" s="9">
        <v>0</v>
      </c>
      <c r="N27" s="8">
        <f t="shared" si="4"/>
        <v>0</v>
      </c>
      <c r="O27" s="9">
        <v>54</v>
      </c>
      <c r="P27" s="9">
        <v>0.3</v>
      </c>
      <c r="Q27" s="8">
        <f t="shared" si="5"/>
        <v>0.5555555555555556</v>
      </c>
      <c r="R27" s="9">
        <v>210.6</v>
      </c>
      <c r="S27" s="9">
        <v>6.1</v>
      </c>
      <c r="T27" s="8">
        <f t="shared" si="6"/>
        <v>2.8964862298195633</v>
      </c>
      <c r="U27" s="9">
        <v>700</v>
      </c>
      <c r="V27" s="9">
        <v>69.4</v>
      </c>
      <c r="W27" s="8">
        <f t="shared" si="7"/>
        <v>9.914285714285716</v>
      </c>
      <c r="X27" s="9"/>
      <c r="Y27" s="9"/>
      <c r="Z27" s="8" t="e">
        <f t="shared" si="8"/>
        <v>#DIV/0!</v>
      </c>
      <c r="AA27" s="9">
        <v>1.4</v>
      </c>
      <c r="AB27" s="9">
        <v>0</v>
      </c>
      <c r="AC27" s="8">
        <f t="shared" si="9"/>
        <v>0</v>
      </c>
      <c r="AD27" s="9"/>
      <c r="AE27" s="9"/>
      <c r="AF27" s="8" t="e">
        <f t="shared" si="10"/>
        <v>#DIV/0!</v>
      </c>
      <c r="AG27" s="9">
        <v>3575.5</v>
      </c>
      <c r="AH27" s="9">
        <v>156.7</v>
      </c>
      <c r="AI27" s="8">
        <f t="shared" si="11"/>
        <v>4.382603831631939</v>
      </c>
      <c r="AJ27" s="8">
        <v>1813.2</v>
      </c>
      <c r="AK27" s="8">
        <v>151.6</v>
      </c>
      <c r="AL27" s="8">
        <f t="shared" si="12"/>
        <v>8.360908890359585</v>
      </c>
      <c r="AM27" s="8"/>
      <c r="AN27" s="8"/>
      <c r="AO27" s="8" t="e">
        <f t="shared" si="13"/>
        <v>#DIV/0!</v>
      </c>
      <c r="AP27" s="10"/>
      <c r="AQ27" s="10"/>
      <c r="AR27" s="8" t="e">
        <f t="shared" si="14"/>
        <v>#DIV/0!</v>
      </c>
      <c r="AS27" s="9"/>
      <c r="AT27" s="9"/>
      <c r="AU27" s="8" t="e">
        <f t="shared" si="15"/>
        <v>#DIV/0!</v>
      </c>
      <c r="AV27" s="10">
        <v>4704.9</v>
      </c>
      <c r="AW27" s="10">
        <v>23.2</v>
      </c>
      <c r="AX27" s="8">
        <f t="shared" si="16"/>
        <v>0.49310293523773086</v>
      </c>
      <c r="AY27" s="15">
        <v>707.7</v>
      </c>
      <c r="AZ27" s="10">
        <v>11</v>
      </c>
      <c r="BA27" s="8">
        <f t="shared" si="17"/>
        <v>1.5543309311855305</v>
      </c>
      <c r="BB27" s="8">
        <v>705.7</v>
      </c>
      <c r="BC27" s="10">
        <v>11</v>
      </c>
      <c r="BD27" s="8">
        <f t="shared" si="18"/>
        <v>1.558736006801757</v>
      </c>
      <c r="BE27" s="10">
        <v>697.3</v>
      </c>
      <c r="BF27" s="10"/>
      <c r="BG27" s="8">
        <f t="shared" si="19"/>
        <v>0</v>
      </c>
      <c r="BH27" s="15">
        <v>378.1</v>
      </c>
      <c r="BI27" s="10"/>
      <c r="BJ27" s="8">
        <f t="shared" si="20"/>
        <v>0</v>
      </c>
      <c r="BK27" s="10">
        <v>1364.6</v>
      </c>
      <c r="BL27" s="10">
        <v>12.2</v>
      </c>
      <c r="BM27" s="8">
        <f t="shared" si="21"/>
        <v>0.8940348820167082</v>
      </c>
      <c r="BN27" s="16">
        <v>1098.1</v>
      </c>
      <c r="BO27" s="11">
        <v>12.2</v>
      </c>
      <c r="BP27" s="8">
        <f t="shared" si="22"/>
        <v>1.1110099262362263</v>
      </c>
      <c r="BQ27" s="16">
        <v>56.3</v>
      </c>
      <c r="BR27" s="11"/>
      <c r="BS27" s="8">
        <f t="shared" si="23"/>
        <v>0</v>
      </c>
      <c r="BT27" s="11"/>
      <c r="BU27" s="11"/>
      <c r="BV27" s="8" t="e">
        <f t="shared" si="24"/>
        <v>#DIV/0!</v>
      </c>
      <c r="BW27" s="12">
        <f t="shared" si="26"/>
        <v>0</v>
      </c>
      <c r="BX27" s="12">
        <f t="shared" si="25"/>
        <v>219.60000000000002</v>
      </c>
      <c r="BY27" s="8"/>
    </row>
    <row r="28" spans="1:77" ht="12.75">
      <c r="A28" s="6">
        <v>13</v>
      </c>
      <c r="B28" s="7" t="s">
        <v>44</v>
      </c>
      <c r="C28" s="8">
        <f t="shared" si="1"/>
        <v>3625.8</v>
      </c>
      <c r="D28" s="8">
        <v>227.6</v>
      </c>
      <c r="E28" s="8">
        <f t="shared" si="0"/>
        <v>6.277235368746208</v>
      </c>
      <c r="F28" s="9">
        <v>691.5</v>
      </c>
      <c r="G28" s="9">
        <v>27.4</v>
      </c>
      <c r="H28" s="8">
        <f t="shared" si="2"/>
        <v>3.9624005784526393</v>
      </c>
      <c r="I28" s="9">
        <v>346</v>
      </c>
      <c r="J28" s="9">
        <v>4</v>
      </c>
      <c r="K28" s="8">
        <f t="shared" si="3"/>
        <v>1.1560693641618496</v>
      </c>
      <c r="L28" s="9">
        <v>3.4</v>
      </c>
      <c r="M28" s="9">
        <v>0</v>
      </c>
      <c r="N28" s="8">
        <f t="shared" si="4"/>
        <v>0</v>
      </c>
      <c r="O28" s="9">
        <v>49.7</v>
      </c>
      <c r="P28" s="9">
        <v>0.9</v>
      </c>
      <c r="Q28" s="8">
        <f t="shared" si="5"/>
        <v>1.8108651911468814</v>
      </c>
      <c r="R28" s="9">
        <v>201.9</v>
      </c>
      <c r="S28" s="9">
        <v>4.8</v>
      </c>
      <c r="T28" s="8">
        <f t="shared" si="6"/>
        <v>2.37741456166419</v>
      </c>
      <c r="U28" s="9">
        <v>35</v>
      </c>
      <c r="V28" s="9">
        <v>6.2</v>
      </c>
      <c r="W28" s="8">
        <f t="shared" si="7"/>
        <v>17.714285714285715</v>
      </c>
      <c r="X28" s="9"/>
      <c r="Y28" s="9"/>
      <c r="Z28" s="8" t="e">
        <f t="shared" si="8"/>
        <v>#DIV/0!</v>
      </c>
      <c r="AA28" s="9">
        <v>45.5</v>
      </c>
      <c r="AB28" s="9">
        <v>6.4</v>
      </c>
      <c r="AC28" s="8">
        <f t="shared" si="9"/>
        <v>14.065934065934066</v>
      </c>
      <c r="AD28" s="9"/>
      <c r="AE28" s="9"/>
      <c r="AF28" s="8" t="e">
        <f t="shared" si="10"/>
        <v>#DIV/0!</v>
      </c>
      <c r="AG28" s="9">
        <v>2934.3</v>
      </c>
      <c r="AH28" s="9">
        <v>200.2</v>
      </c>
      <c r="AI28" s="8">
        <f t="shared" si="11"/>
        <v>6.822751593224958</v>
      </c>
      <c r="AJ28" s="8">
        <v>2293.1</v>
      </c>
      <c r="AK28" s="8">
        <v>191.7</v>
      </c>
      <c r="AL28" s="8">
        <f t="shared" si="12"/>
        <v>8.359862195281496</v>
      </c>
      <c r="AM28" s="8"/>
      <c r="AN28" s="8"/>
      <c r="AO28" s="8" t="e">
        <f t="shared" si="13"/>
        <v>#DIV/0!</v>
      </c>
      <c r="AP28" s="10"/>
      <c r="AQ28" s="10"/>
      <c r="AR28" s="8" t="e">
        <f t="shared" si="14"/>
        <v>#DIV/0!</v>
      </c>
      <c r="AS28" s="9"/>
      <c r="AT28" s="9"/>
      <c r="AU28" s="8" t="e">
        <f t="shared" si="15"/>
        <v>#DIV/0!</v>
      </c>
      <c r="AV28" s="10">
        <v>3625.8</v>
      </c>
      <c r="AW28" s="10">
        <v>64.4</v>
      </c>
      <c r="AX28" s="8">
        <f t="shared" si="16"/>
        <v>1.7761597440564842</v>
      </c>
      <c r="AY28" s="10">
        <v>814.9</v>
      </c>
      <c r="AZ28" s="10">
        <v>31.9</v>
      </c>
      <c r="BA28" s="8">
        <f t="shared" si="17"/>
        <v>3.9145907473309607</v>
      </c>
      <c r="BB28" s="8">
        <v>812.9</v>
      </c>
      <c r="BC28" s="10">
        <v>31.9</v>
      </c>
      <c r="BD28" s="8">
        <f t="shared" si="18"/>
        <v>3.924221921515562</v>
      </c>
      <c r="BE28" s="10">
        <v>707.3</v>
      </c>
      <c r="BF28" s="10"/>
      <c r="BG28" s="8">
        <f t="shared" si="19"/>
        <v>0</v>
      </c>
      <c r="BH28" s="10">
        <v>596.1</v>
      </c>
      <c r="BI28" s="10"/>
      <c r="BJ28" s="8">
        <f t="shared" si="20"/>
        <v>0</v>
      </c>
      <c r="BK28" s="10">
        <v>1362.5</v>
      </c>
      <c r="BL28" s="10">
        <v>32.5</v>
      </c>
      <c r="BM28" s="8">
        <f t="shared" si="21"/>
        <v>2.385321100917431</v>
      </c>
      <c r="BN28" s="16">
        <v>1096.8</v>
      </c>
      <c r="BO28" s="11">
        <v>32.5</v>
      </c>
      <c r="BP28" s="8">
        <f t="shared" si="22"/>
        <v>2.963165572574763</v>
      </c>
      <c r="BQ28" s="16">
        <v>224.7</v>
      </c>
      <c r="BR28" s="11"/>
      <c r="BS28" s="8">
        <f t="shared" si="23"/>
        <v>0</v>
      </c>
      <c r="BT28" s="11"/>
      <c r="BU28" s="11"/>
      <c r="BV28" s="8" t="e">
        <f t="shared" si="24"/>
        <v>#DIV/0!</v>
      </c>
      <c r="BW28" s="12">
        <f t="shared" si="26"/>
        <v>0</v>
      </c>
      <c r="BX28" s="12">
        <f t="shared" si="25"/>
        <v>163.2</v>
      </c>
      <c r="BY28" s="8"/>
    </row>
    <row r="29" spans="1:77" ht="12.75">
      <c r="A29" s="6">
        <v>14</v>
      </c>
      <c r="B29" s="7" t="s">
        <v>45</v>
      </c>
      <c r="C29" s="8">
        <f t="shared" si="1"/>
        <v>3263.7</v>
      </c>
      <c r="D29" s="8">
        <v>2.7</v>
      </c>
      <c r="E29" s="8">
        <f t="shared" si="0"/>
        <v>0.0827281919294053</v>
      </c>
      <c r="F29" s="9">
        <v>440.5</v>
      </c>
      <c r="G29" s="9">
        <v>9.8</v>
      </c>
      <c r="H29" s="8">
        <f t="shared" si="2"/>
        <v>2.224744608399546</v>
      </c>
      <c r="I29" s="9">
        <v>181.3</v>
      </c>
      <c r="J29" s="9">
        <v>4.4</v>
      </c>
      <c r="K29" s="8">
        <f t="shared" si="3"/>
        <v>2.4269167126309985</v>
      </c>
      <c r="L29" s="9">
        <v>13.5</v>
      </c>
      <c r="M29" s="9">
        <v>0</v>
      </c>
      <c r="N29" s="8">
        <f t="shared" si="4"/>
        <v>0</v>
      </c>
      <c r="O29" s="9">
        <v>25.5</v>
      </c>
      <c r="P29" s="9">
        <v>0.4</v>
      </c>
      <c r="Q29" s="8">
        <f t="shared" si="5"/>
        <v>1.5686274509803921</v>
      </c>
      <c r="R29" s="9">
        <v>190</v>
      </c>
      <c r="S29" s="9">
        <v>4.2</v>
      </c>
      <c r="T29" s="8">
        <f t="shared" si="6"/>
        <v>2.210526315789474</v>
      </c>
      <c r="U29" s="9">
        <v>20.2</v>
      </c>
      <c r="V29" s="9">
        <v>0</v>
      </c>
      <c r="W29" s="8">
        <f t="shared" si="7"/>
        <v>0</v>
      </c>
      <c r="X29" s="9"/>
      <c r="Y29" s="9"/>
      <c r="Z29" s="8" t="e">
        <f t="shared" si="8"/>
        <v>#DIV/0!</v>
      </c>
      <c r="AA29" s="9"/>
      <c r="AB29" s="9">
        <v>0</v>
      </c>
      <c r="AC29" s="8" t="e">
        <f t="shared" si="9"/>
        <v>#DIV/0!</v>
      </c>
      <c r="AD29" s="9"/>
      <c r="AE29" s="9"/>
      <c r="AF29" s="8" t="e">
        <f t="shared" si="10"/>
        <v>#DIV/0!</v>
      </c>
      <c r="AG29" s="9">
        <v>2823.2</v>
      </c>
      <c r="AH29" s="9">
        <v>-7.1</v>
      </c>
      <c r="AI29" s="8">
        <f t="shared" si="11"/>
        <v>-0.25148767356191554</v>
      </c>
      <c r="AJ29" s="8">
        <v>1441.5</v>
      </c>
      <c r="AK29" s="8">
        <v>120.5</v>
      </c>
      <c r="AL29" s="8">
        <f t="shared" si="12"/>
        <v>8.359347901491503</v>
      </c>
      <c r="AM29" s="8"/>
      <c r="AN29" s="8"/>
      <c r="AO29" s="8" t="e">
        <f t="shared" si="13"/>
        <v>#DIV/0!</v>
      </c>
      <c r="AP29" s="10"/>
      <c r="AQ29" s="10"/>
      <c r="AR29" s="8" t="e">
        <f t="shared" si="14"/>
        <v>#DIV/0!</v>
      </c>
      <c r="AS29" s="9"/>
      <c r="AT29" s="9"/>
      <c r="AU29" s="8" t="e">
        <f t="shared" si="15"/>
        <v>#DIV/0!</v>
      </c>
      <c r="AV29" s="10">
        <v>3263.7</v>
      </c>
      <c r="AW29" s="10">
        <v>35.8</v>
      </c>
      <c r="AX29" s="8">
        <f t="shared" si="16"/>
        <v>1.0969145448417439</v>
      </c>
      <c r="AY29" s="10">
        <v>706.7</v>
      </c>
      <c r="AZ29" s="10">
        <v>20.9</v>
      </c>
      <c r="BA29" s="8">
        <f t="shared" si="17"/>
        <v>2.957407669449554</v>
      </c>
      <c r="BB29" s="8">
        <v>705.7</v>
      </c>
      <c r="BC29" s="10">
        <v>20.9</v>
      </c>
      <c r="BD29" s="8">
        <f t="shared" si="18"/>
        <v>2.961598412923338</v>
      </c>
      <c r="BE29" s="10">
        <v>445.9</v>
      </c>
      <c r="BF29" s="10"/>
      <c r="BG29" s="8">
        <f t="shared" si="19"/>
        <v>0</v>
      </c>
      <c r="BH29" s="10">
        <v>118.4</v>
      </c>
      <c r="BI29" s="10"/>
      <c r="BJ29" s="8">
        <f t="shared" si="20"/>
        <v>0</v>
      </c>
      <c r="BK29" s="10">
        <v>873.1</v>
      </c>
      <c r="BL29" s="10">
        <v>15</v>
      </c>
      <c r="BM29" s="8">
        <f t="shared" si="21"/>
        <v>1.7180162638872982</v>
      </c>
      <c r="BN29" s="16">
        <v>702.3</v>
      </c>
      <c r="BO29" s="11">
        <v>13.1</v>
      </c>
      <c r="BP29" s="8">
        <f t="shared" si="22"/>
        <v>1.8652997294603446</v>
      </c>
      <c r="BQ29" s="16">
        <v>66.4</v>
      </c>
      <c r="BR29" s="11"/>
      <c r="BS29" s="8">
        <f t="shared" si="23"/>
        <v>0</v>
      </c>
      <c r="BT29" s="11"/>
      <c r="BU29" s="11"/>
      <c r="BV29" s="8" t="e">
        <f t="shared" si="24"/>
        <v>#DIV/0!</v>
      </c>
      <c r="BW29" s="12">
        <f t="shared" si="26"/>
        <v>0</v>
      </c>
      <c r="BX29" s="12">
        <f t="shared" si="25"/>
        <v>-33.099999999999994</v>
      </c>
      <c r="BY29" s="8"/>
    </row>
    <row r="30" spans="1:77" ht="12.75">
      <c r="A30" s="6">
        <v>15</v>
      </c>
      <c r="B30" s="7" t="s">
        <v>46</v>
      </c>
      <c r="C30" s="8">
        <f t="shared" si="1"/>
        <v>37398.399999999994</v>
      </c>
      <c r="D30" s="8">
        <v>1107.8</v>
      </c>
      <c r="E30" s="8">
        <f t="shared" si="0"/>
        <v>2.962158808933003</v>
      </c>
      <c r="F30" s="9">
        <v>19265.1</v>
      </c>
      <c r="G30" s="9">
        <v>1160.6</v>
      </c>
      <c r="H30" s="8">
        <f t="shared" si="2"/>
        <v>6.024365303060975</v>
      </c>
      <c r="I30" s="9">
        <v>15194.2</v>
      </c>
      <c r="J30" s="9">
        <v>796.3</v>
      </c>
      <c r="K30" s="8">
        <f t="shared" si="3"/>
        <v>5.240815574363902</v>
      </c>
      <c r="L30" s="9">
        <v>17.3</v>
      </c>
      <c r="M30" s="9">
        <v>0</v>
      </c>
      <c r="N30" s="8">
        <f t="shared" si="4"/>
        <v>0</v>
      </c>
      <c r="O30" s="9">
        <v>432.7</v>
      </c>
      <c r="P30" s="9">
        <v>33.3</v>
      </c>
      <c r="Q30" s="8">
        <f t="shared" si="5"/>
        <v>7.6958631846544945</v>
      </c>
      <c r="R30" s="9">
        <v>2798.5</v>
      </c>
      <c r="S30" s="9">
        <v>233.5</v>
      </c>
      <c r="T30" s="8">
        <f t="shared" si="6"/>
        <v>8.343755583348223</v>
      </c>
      <c r="U30" s="9">
        <v>772.4</v>
      </c>
      <c r="V30" s="9">
        <v>60.7</v>
      </c>
      <c r="W30" s="8">
        <f t="shared" si="7"/>
        <v>7.858622475401347</v>
      </c>
      <c r="X30" s="9"/>
      <c r="Y30" s="9"/>
      <c r="Z30" s="8" t="e">
        <f t="shared" si="8"/>
        <v>#DIV/0!</v>
      </c>
      <c r="AA30" s="9">
        <v>50</v>
      </c>
      <c r="AB30" s="9">
        <v>10.3</v>
      </c>
      <c r="AC30" s="8">
        <f t="shared" si="9"/>
        <v>20.6</v>
      </c>
      <c r="AD30" s="9"/>
      <c r="AE30" s="9"/>
      <c r="AF30" s="8" t="e">
        <f t="shared" si="10"/>
        <v>#DIV/0!</v>
      </c>
      <c r="AG30" s="9">
        <v>18133.3</v>
      </c>
      <c r="AH30" s="9">
        <v>-52.8</v>
      </c>
      <c r="AI30" s="8">
        <f t="shared" si="11"/>
        <v>-0.29117700584008427</v>
      </c>
      <c r="AJ30" s="8">
        <v>5368.6</v>
      </c>
      <c r="AK30" s="8">
        <v>449.5</v>
      </c>
      <c r="AL30" s="8">
        <f t="shared" si="12"/>
        <v>8.37276012368215</v>
      </c>
      <c r="AM30" s="8"/>
      <c r="AN30" s="8"/>
      <c r="AO30" s="8" t="e">
        <f t="shared" si="13"/>
        <v>#DIV/0!</v>
      </c>
      <c r="AP30" s="10"/>
      <c r="AQ30" s="10"/>
      <c r="AR30" s="8" t="e">
        <f t="shared" si="14"/>
        <v>#DIV/0!</v>
      </c>
      <c r="AS30" s="9"/>
      <c r="AT30" s="9"/>
      <c r="AU30" s="8" t="e">
        <f t="shared" si="15"/>
        <v>#DIV/0!</v>
      </c>
      <c r="AV30" s="10">
        <v>37398.4</v>
      </c>
      <c r="AW30" s="10">
        <v>1017.7</v>
      </c>
      <c r="AX30" s="8">
        <f t="shared" si="16"/>
        <v>2.7212394113117138</v>
      </c>
      <c r="AY30" s="10">
        <v>1962.4</v>
      </c>
      <c r="AZ30" s="10">
        <v>101.9</v>
      </c>
      <c r="BA30" s="8">
        <f t="shared" si="17"/>
        <v>5.192621280065227</v>
      </c>
      <c r="BB30" s="8">
        <v>1712.4</v>
      </c>
      <c r="BC30" s="10">
        <v>101.9</v>
      </c>
      <c r="BD30" s="8">
        <f t="shared" si="18"/>
        <v>5.950712450362064</v>
      </c>
      <c r="BE30" s="10">
        <v>9466.2</v>
      </c>
      <c r="BF30" s="10"/>
      <c r="BG30" s="8">
        <f t="shared" si="19"/>
        <v>0</v>
      </c>
      <c r="BH30" s="10">
        <v>12779.5</v>
      </c>
      <c r="BI30" s="10">
        <v>875.3</v>
      </c>
      <c r="BJ30" s="8">
        <f t="shared" si="20"/>
        <v>6.849250753159357</v>
      </c>
      <c r="BK30" s="10">
        <v>7380.3</v>
      </c>
      <c r="BL30" s="10">
        <v>30.4</v>
      </c>
      <c r="BM30" s="8">
        <f t="shared" si="21"/>
        <v>0.411907375038955</v>
      </c>
      <c r="BN30" s="16">
        <v>1580</v>
      </c>
      <c r="BO30" s="11">
        <v>1</v>
      </c>
      <c r="BP30" s="8">
        <f t="shared" si="22"/>
        <v>0.06329113924050633</v>
      </c>
      <c r="BQ30" s="16">
        <v>130</v>
      </c>
      <c r="BR30" s="11">
        <v>4.3</v>
      </c>
      <c r="BS30" s="8">
        <f t="shared" si="23"/>
        <v>3.3076923076923075</v>
      </c>
      <c r="BT30" s="11"/>
      <c r="BU30" s="11"/>
      <c r="BV30" s="8" t="e">
        <f t="shared" si="24"/>
        <v>#DIV/0!</v>
      </c>
      <c r="BW30" s="12">
        <f t="shared" si="26"/>
        <v>-7.275957614183426E-12</v>
      </c>
      <c r="BX30" s="12">
        <f t="shared" si="25"/>
        <v>90.09999999999991</v>
      </c>
      <c r="BY30" s="8"/>
    </row>
    <row r="31" spans="1:77" ht="12.75">
      <c r="A31" s="6">
        <v>16</v>
      </c>
      <c r="B31" s="7" t="s">
        <v>47</v>
      </c>
      <c r="C31" s="8">
        <f t="shared" si="1"/>
        <v>2811</v>
      </c>
      <c r="D31" s="8">
        <v>158.5</v>
      </c>
      <c r="E31" s="8">
        <f t="shared" si="0"/>
        <v>5.638562789043045</v>
      </c>
      <c r="F31" s="9">
        <v>441.2</v>
      </c>
      <c r="G31" s="9">
        <v>8.6</v>
      </c>
      <c r="H31" s="8">
        <f t="shared" si="2"/>
        <v>1.9492293744333633</v>
      </c>
      <c r="I31" s="9">
        <v>128</v>
      </c>
      <c r="J31" s="9">
        <v>5.9</v>
      </c>
      <c r="K31" s="8">
        <f t="shared" si="3"/>
        <v>4.609375</v>
      </c>
      <c r="L31" s="9">
        <v>22.7</v>
      </c>
      <c r="M31" s="9">
        <v>0</v>
      </c>
      <c r="N31" s="8">
        <f t="shared" si="4"/>
        <v>0</v>
      </c>
      <c r="O31" s="9">
        <v>21.9</v>
      </c>
      <c r="P31" s="9">
        <v>0.5</v>
      </c>
      <c r="Q31" s="8">
        <f t="shared" si="5"/>
        <v>2.2831050228310503</v>
      </c>
      <c r="R31" s="9">
        <v>240</v>
      </c>
      <c r="S31" s="9">
        <v>2.1</v>
      </c>
      <c r="T31" s="8">
        <f t="shared" si="6"/>
        <v>0.8750000000000001</v>
      </c>
      <c r="U31" s="9">
        <v>23.6</v>
      </c>
      <c r="V31" s="9">
        <v>0.1</v>
      </c>
      <c r="W31" s="8">
        <f t="shared" si="7"/>
        <v>0.423728813559322</v>
      </c>
      <c r="X31" s="9"/>
      <c r="Y31" s="9"/>
      <c r="Z31" s="8" t="e">
        <f t="shared" si="8"/>
        <v>#DIV/0!</v>
      </c>
      <c r="AA31" s="9"/>
      <c r="AB31" s="9">
        <v>0</v>
      </c>
      <c r="AC31" s="8" t="e">
        <f t="shared" si="9"/>
        <v>#DIV/0!</v>
      </c>
      <c r="AD31" s="9"/>
      <c r="AE31" s="9"/>
      <c r="AF31" s="8" t="e">
        <f t="shared" si="10"/>
        <v>#DIV/0!</v>
      </c>
      <c r="AG31" s="9">
        <v>2369.8</v>
      </c>
      <c r="AH31" s="9">
        <v>149.9</v>
      </c>
      <c r="AI31" s="8">
        <f t="shared" si="11"/>
        <v>6.325428306186176</v>
      </c>
      <c r="AJ31" s="8">
        <v>1734.7</v>
      </c>
      <c r="AK31" s="8">
        <v>145</v>
      </c>
      <c r="AL31" s="8">
        <f t="shared" si="12"/>
        <v>8.358794027785784</v>
      </c>
      <c r="AM31" s="8"/>
      <c r="AN31" s="8"/>
      <c r="AO31" s="8" t="e">
        <f t="shared" si="13"/>
        <v>#DIV/0!</v>
      </c>
      <c r="AP31" s="10"/>
      <c r="AQ31" s="10"/>
      <c r="AR31" s="8" t="e">
        <f t="shared" si="14"/>
        <v>#DIV/0!</v>
      </c>
      <c r="AS31" s="9"/>
      <c r="AT31" s="9"/>
      <c r="AU31" s="8" t="e">
        <f t="shared" si="15"/>
        <v>#DIV/0!</v>
      </c>
      <c r="AV31" s="10">
        <v>2811</v>
      </c>
      <c r="AW31" s="10">
        <v>47.6</v>
      </c>
      <c r="AX31" s="8">
        <f t="shared" si="16"/>
        <v>1.6933475631447883</v>
      </c>
      <c r="AY31" s="10">
        <v>706.7</v>
      </c>
      <c r="AZ31" s="10">
        <v>28.6</v>
      </c>
      <c r="BA31" s="8">
        <f t="shared" si="17"/>
        <v>4.046978916088864</v>
      </c>
      <c r="BB31" s="8">
        <v>705.7</v>
      </c>
      <c r="BC31" s="10">
        <v>28.6</v>
      </c>
      <c r="BD31" s="8">
        <f t="shared" si="18"/>
        <v>4.052713617684568</v>
      </c>
      <c r="BE31" s="10">
        <v>515.7</v>
      </c>
      <c r="BF31" s="10"/>
      <c r="BG31" s="8">
        <f t="shared" si="19"/>
        <v>0</v>
      </c>
      <c r="BH31" s="10">
        <v>249.3</v>
      </c>
      <c r="BI31" s="10"/>
      <c r="BJ31" s="8">
        <f t="shared" si="20"/>
        <v>0</v>
      </c>
      <c r="BK31" s="10">
        <v>1005.4</v>
      </c>
      <c r="BL31" s="10">
        <v>19</v>
      </c>
      <c r="BM31" s="8">
        <f t="shared" si="21"/>
        <v>1.8897951064253034</v>
      </c>
      <c r="BN31" s="16">
        <v>808.6</v>
      </c>
      <c r="BO31" s="11">
        <v>19</v>
      </c>
      <c r="BP31" s="8">
        <f t="shared" si="22"/>
        <v>2.3497402918624783</v>
      </c>
      <c r="BQ31" s="16">
        <v>164.8</v>
      </c>
      <c r="BR31" s="11"/>
      <c r="BS31" s="8">
        <f t="shared" si="23"/>
        <v>0</v>
      </c>
      <c r="BT31" s="11"/>
      <c r="BU31" s="11"/>
      <c r="BV31" s="8" t="e">
        <f t="shared" si="24"/>
        <v>#DIV/0!</v>
      </c>
      <c r="BW31" s="12">
        <f t="shared" si="26"/>
        <v>0</v>
      </c>
      <c r="BX31" s="12">
        <f t="shared" si="25"/>
        <v>110.9</v>
      </c>
      <c r="BY31" s="8"/>
    </row>
    <row r="32" spans="1:77" ht="12.75">
      <c r="A32" s="6">
        <v>17</v>
      </c>
      <c r="B32" s="7" t="s">
        <v>48</v>
      </c>
      <c r="C32" s="8">
        <f t="shared" si="1"/>
        <v>7061.5</v>
      </c>
      <c r="D32" s="8">
        <v>-76.4</v>
      </c>
      <c r="E32" s="8">
        <f t="shared" si="0"/>
        <v>-1.0819231041563409</v>
      </c>
      <c r="F32" s="9">
        <v>1953.9</v>
      </c>
      <c r="G32" s="9">
        <v>100.3</v>
      </c>
      <c r="H32" s="8">
        <f t="shared" si="2"/>
        <v>5.133323097394953</v>
      </c>
      <c r="I32" s="9">
        <v>1627</v>
      </c>
      <c r="J32" s="9">
        <v>94.3</v>
      </c>
      <c r="K32" s="8">
        <f t="shared" si="3"/>
        <v>5.795943454210203</v>
      </c>
      <c r="L32" s="9">
        <v>31.3</v>
      </c>
      <c r="M32" s="9">
        <v>0</v>
      </c>
      <c r="N32" s="8">
        <f t="shared" si="4"/>
        <v>0</v>
      </c>
      <c r="O32" s="9">
        <v>57.1</v>
      </c>
      <c r="P32" s="9">
        <v>0.5</v>
      </c>
      <c r="Q32" s="8">
        <f t="shared" si="5"/>
        <v>0.8756567425569177</v>
      </c>
      <c r="R32" s="9">
        <v>113.5</v>
      </c>
      <c r="S32" s="9">
        <v>1</v>
      </c>
      <c r="T32" s="8">
        <f t="shared" si="6"/>
        <v>0.881057268722467</v>
      </c>
      <c r="U32" s="9">
        <v>46.4</v>
      </c>
      <c r="V32" s="9">
        <v>0</v>
      </c>
      <c r="W32" s="8">
        <f t="shared" si="7"/>
        <v>0</v>
      </c>
      <c r="X32" s="9">
        <v>62.1</v>
      </c>
      <c r="Y32" s="9"/>
      <c r="Z32" s="8">
        <f t="shared" si="8"/>
        <v>0</v>
      </c>
      <c r="AA32" s="9">
        <v>0.5</v>
      </c>
      <c r="AB32" s="9">
        <v>0</v>
      </c>
      <c r="AC32" s="8">
        <f t="shared" si="9"/>
        <v>0</v>
      </c>
      <c r="AD32" s="9"/>
      <c r="AE32" s="9"/>
      <c r="AF32" s="8" t="e">
        <f t="shared" si="10"/>
        <v>#DIV/0!</v>
      </c>
      <c r="AG32" s="9">
        <v>5107.6</v>
      </c>
      <c r="AH32" s="9">
        <v>-176.7</v>
      </c>
      <c r="AI32" s="8">
        <f t="shared" si="11"/>
        <v>-3.459550473803743</v>
      </c>
      <c r="AJ32" s="8">
        <v>2135</v>
      </c>
      <c r="AK32" s="8">
        <v>178.5</v>
      </c>
      <c r="AL32" s="8">
        <f t="shared" si="12"/>
        <v>8.360655737704919</v>
      </c>
      <c r="AM32" s="8"/>
      <c r="AN32" s="8"/>
      <c r="AO32" s="8" t="e">
        <f t="shared" si="13"/>
        <v>#DIV/0!</v>
      </c>
      <c r="AP32" s="10"/>
      <c r="AQ32" s="10"/>
      <c r="AR32" s="8" t="e">
        <f t="shared" si="14"/>
        <v>#DIV/0!</v>
      </c>
      <c r="AS32" s="9"/>
      <c r="AT32" s="9"/>
      <c r="AU32" s="8" t="e">
        <f t="shared" si="15"/>
        <v>#DIV/0!</v>
      </c>
      <c r="AV32" s="10">
        <v>7061.5</v>
      </c>
      <c r="AW32" s="10">
        <v>186.7</v>
      </c>
      <c r="AX32" s="8">
        <f t="shared" si="16"/>
        <v>2.6439141825391204</v>
      </c>
      <c r="AY32" s="10">
        <v>844.8</v>
      </c>
      <c r="AZ32" s="10">
        <v>20</v>
      </c>
      <c r="BA32" s="8">
        <f t="shared" si="17"/>
        <v>2.367424242424242</v>
      </c>
      <c r="BB32" s="8">
        <v>839.8</v>
      </c>
      <c r="BC32" s="10">
        <v>20</v>
      </c>
      <c r="BD32" s="8">
        <f t="shared" si="18"/>
        <v>2.381519409383187</v>
      </c>
      <c r="BE32" s="10">
        <v>969</v>
      </c>
      <c r="BF32" s="10"/>
      <c r="BG32" s="8">
        <f t="shared" si="19"/>
        <v>0</v>
      </c>
      <c r="BH32" s="10">
        <v>560.1</v>
      </c>
      <c r="BI32" s="10">
        <v>122.1</v>
      </c>
      <c r="BJ32" s="8">
        <f t="shared" si="20"/>
        <v>21.79967862881628</v>
      </c>
      <c r="BK32" s="10">
        <v>1841.1</v>
      </c>
      <c r="BL32" s="10">
        <v>44.6</v>
      </c>
      <c r="BM32" s="8">
        <f t="shared" si="21"/>
        <v>2.4224648308076695</v>
      </c>
      <c r="BN32" s="16">
        <v>1518.5</v>
      </c>
      <c r="BO32" s="11">
        <v>42.5</v>
      </c>
      <c r="BP32" s="8">
        <f t="shared" si="22"/>
        <v>2.798814619690484</v>
      </c>
      <c r="BQ32" s="16">
        <v>197.6</v>
      </c>
      <c r="BR32" s="11"/>
      <c r="BS32" s="8">
        <f t="shared" si="23"/>
        <v>0</v>
      </c>
      <c r="BT32" s="11"/>
      <c r="BU32" s="11"/>
      <c r="BV32" s="8" t="e">
        <f t="shared" si="24"/>
        <v>#DIV/0!</v>
      </c>
      <c r="BW32" s="12">
        <f t="shared" si="26"/>
        <v>0</v>
      </c>
      <c r="BX32" s="12">
        <f t="shared" si="25"/>
        <v>-263.1</v>
      </c>
      <c r="BY32" s="8"/>
    </row>
    <row r="33" spans="1:77" ht="12.75">
      <c r="A33" s="6">
        <v>22</v>
      </c>
      <c r="B33" s="7"/>
      <c r="C33" s="8"/>
      <c r="D33" s="8"/>
      <c r="E33" s="8"/>
      <c r="F33" s="9"/>
      <c r="G33" s="9"/>
      <c r="H33" s="8"/>
      <c r="I33" s="9"/>
      <c r="J33" s="9"/>
      <c r="K33" s="8"/>
      <c r="L33" s="9"/>
      <c r="M33" s="9"/>
      <c r="N33" s="8"/>
      <c r="O33" s="9"/>
      <c r="P33" s="9"/>
      <c r="Q33" s="8"/>
      <c r="R33" s="9"/>
      <c r="S33" s="9"/>
      <c r="T33" s="8"/>
      <c r="U33" s="9"/>
      <c r="V33" s="9"/>
      <c r="W33" s="8"/>
      <c r="X33" s="9"/>
      <c r="Y33" s="9"/>
      <c r="Z33" s="8"/>
      <c r="AA33" s="9"/>
      <c r="AB33" s="9"/>
      <c r="AC33" s="8"/>
      <c r="AD33" s="9"/>
      <c r="AE33" s="9"/>
      <c r="AF33" s="8"/>
      <c r="AG33" s="9"/>
      <c r="AH33" s="9"/>
      <c r="AI33" s="8"/>
      <c r="AJ33" s="8"/>
      <c r="AK33" s="8"/>
      <c r="AL33" s="8"/>
      <c r="AM33" s="8"/>
      <c r="AN33" s="8"/>
      <c r="AO33" s="8"/>
      <c r="AP33" s="10"/>
      <c r="AQ33" s="10"/>
      <c r="AR33" s="8"/>
      <c r="AS33" s="9"/>
      <c r="AT33" s="9"/>
      <c r="AU33" s="8"/>
      <c r="AV33" s="10"/>
      <c r="AW33" s="10"/>
      <c r="AX33" s="8"/>
      <c r="AY33" s="10"/>
      <c r="AZ33" s="10"/>
      <c r="BA33" s="8"/>
      <c r="BB33" s="8"/>
      <c r="BC33" s="8"/>
      <c r="BD33" s="8"/>
      <c r="BE33" s="10"/>
      <c r="BF33" s="10"/>
      <c r="BG33" s="8"/>
      <c r="BH33" s="10"/>
      <c r="BI33" s="10"/>
      <c r="BJ33" s="8"/>
      <c r="BK33" s="10"/>
      <c r="BL33" s="10"/>
      <c r="BM33" s="8"/>
      <c r="BN33" s="11"/>
      <c r="BO33" s="11"/>
      <c r="BP33" s="8"/>
      <c r="BQ33" s="11"/>
      <c r="BR33" s="11"/>
      <c r="BS33" s="8"/>
      <c r="BT33" s="11"/>
      <c r="BU33" s="11"/>
      <c r="BV33" s="8"/>
      <c r="BW33" s="12"/>
      <c r="BX33" s="12"/>
      <c r="BY33" s="8"/>
    </row>
    <row r="34" spans="1:77" ht="12.75">
      <c r="A34" s="48" t="s">
        <v>49</v>
      </c>
      <c r="B34" s="48"/>
      <c r="C34" s="13">
        <f>SUM(C16:C33)</f>
        <v>97842.70000000001</v>
      </c>
      <c r="D34" s="13">
        <f>SUM(D16:D33)</f>
        <v>2189.3</v>
      </c>
      <c r="E34" s="13">
        <f>D34/C34*100</f>
        <v>2.237571121810825</v>
      </c>
      <c r="F34" s="13">
        <f>SUM(F16:F33)</f>
        <v>32492.7</v>
      </c>
      <c r="G34" s="13">
        <f>SUM(G16:G33)</f>
        <v>1884.5999999999997</v>
      </c>
      <c r="H34" s="13">
        <f t="shared" si="2"/>
        <v>5.80007201617594</v>
      </c>
      <c r="I34" s="13">
        <f>SUM(I16:I33)</f>
        <v>22129.4</v>
      </c>
      <c r="J34" s="13">
        <f>SUM(J16:J33)</f>
        <v>1177.2</v>
      </c>
      <c r="K34" s="13">
        <f t="shared" si="3"/>
        <v>5.319620052961219</v>
      </c>
      <c r="L34" s="13">
        <f>SUM(L16:L33)</f>
        <v>356.7</v>
      </c>
      <c r="M34" s="13">
        <f>SUM(M16:M33)</f>
        <v>5.7</v>
      </c>
      <c r="N34" s="14">
        <f>M34/L34*100</f>
        <v>1.59798149705635</v>
      </c>
      <c r="O34" s="13">
        <f>SUM(O16:O33)</f>
        <v>1071.5</v>
      </c>
      <c r="P34" s="13">
        <f>SUM(P16:P33)</f>
        <v>52.39999999999999</v>
      </c>
      <c r="Q34" s="14">
        <f>P34/O34*100</f>
        <v>4.890340643957069</v>
      </c>
      <c r="R34" s="13">
        <f>SUM(R16:R33)</f>
        <v>6186.71</v>
      </c>
      <c r="S34" s="13">
        <f>SUM(S16:S33)</f>
        <v>392.9</v>
      </c>
      <c r="T34" s="14">
        <f>S34/R34*100</f>
        <v>6.350709828002282</v>
      </c>
      <c r="U34" s="13">
        <f>SUM(U16:U33)</f>
        <v>1845.7</v>
      </c>
      <c r="V34" s="13">
        <f>SUM(V16:V33)</f>
        <v>155.1</v>
      </c>
      <c r="W34" s="14">
        <f>V34/U34*100</f>
        <v>8.403315815137887</v>
      </c>
      <c r="X34" s="13">
        <f>SUM(X16:X33)</f>
        <v>62.1</v>
      </c>
      <c r="Y34" s="13">
        <f>SUM(Y16:Y33)</f>
        <v>0</v>
      </c>
      <c r="Z34" s="14">
        <f>Y34/X34*100</f>
        <v>0</v>
      </c>
      <c r="AA34" s="13">
        <f>SUM(AA16:AA33)</f>
        <v>196.3</v>
      </c>
      <c r="AB34" s="13">
        <f>SUM(AB16:AB33)</f>
        <v>24.6</v>
      </c>
      <c r="AC34" s="14">
        <f>AB34/AA34*100</f>
        <v>12.531839021905247</v>
      </c>
      <c r="AD34" s="13">
        <f>SUM(AD16:AD33)</f>
        <v>0</v>
      </c>
      <c r="AE34" s="13">
        <f>SUM(AE16:AE33)</f>
        <v>0</v>
      </c>
      <c r="AF34" s="14" t="e">
        <f>AE34/AD34*100</f>
        <v>#DIV/0!</v>
      </c>
      <c r="AG34" s="13">
        <f>SUM(AG16:AG33)</f>
        <v>65350.00000000001</v>
      </c>
      <c r="AH34" s="13">
        <f>SUM(AH16:AH33)</f>
        <v>304.7</v>
      </c>
      <c r="AI34" s="14">
        <f>AH34/AG34*100</f>
        <v>0.4662586074980871</v>
      </c>
      <c r="AJ34" s="13">
        <f>SUM(AJ16:AJ33)</f>
        <v>34944.1</v>
      </c>
      <c r="AK34" s="13">
        <f>SUM(AK16:AK33)</f>
        <v>2922</v>
      </c>
      <c r="AL34" s="14">
        <f>AK34/AJ34*100</f>
        <v>8.361926619944427</v>
      </c>
      <c r="AM34" s="13">
        <f>SUM(AM16:AM33)</f>
        <v>1941.9</v>
      </c>
      <c r="AN34" s="13">
        <f>SUM(AN16:AN33)</f>
        <v>161.8</v>
      </c>
      <c r="AO34" s="14">
        <f>AN34/AM34*100</f>
        <v>8.33204593439415</v>
      </c>
      <c r="AP34" s="13">
        <v>0</v>
      </c>
      <c r="AQ34" s="13">
        <f>SUM(AQ16:AQ33)</f>
        <v>0</v>
      </c>
      <c r="AR34" s="14"/>
      <c r="AS34" s="13">
        <f>SUM(AS16:AS33)</f>
        <v>0</v>
      </c>
      <c r="AT34" s="13">
        <f>SUM(AT16:AT33)</f>
        <v>0</v>
      </c>
      <c r="AU34" s="14" t="e">
        <f t="shared" si="15"/>
        <v>#DIV/0!</v>
      </c>
      <c r="AV34" s="13">
        <f>SUM(AV16:AV33)</f>
        <v>98428</v>
      </c>
      <c r="AW34" s="13">
        <f>SUM(AW16:AW33)</f>
        <v>2462.4</v>
      </c>
      <c r="AX34" s="14">
        <f t="shared" si="16"/>
        <v>2.501727150810745</v>
      </c>
      <c r="AY34" s="13">
        <f>SUM(AY16:AY33)</f>
        <v>13981.900000000001</v>
      </c>
      <c r="AZ34" s="13">
        <f>SUM(AZ16:AZ33)</f>
        <v>511.79999999999995</v>
      </c>
      <c r="BA34" s="14">
        <f t="shared" si="17"/>
        <v>3.660446720402806</v>
      </c>
      <c r="BB34" s="13">
        <f>SUM(BB16:BB33)</f>
        <v>13699.900000000001</v>
      </c>
      <c r="BC34" s="13">
        <f>SUM(BC16:BC33)</f>
        <v>511.79999999999995</v>
      </c>
      <c r="BD34" s="14">
        <f t="shared" si="18"/>
        <v>3.7357936919247576</v>
      </c>
      <c r="BE34" s="13">
        <f>SUM(BE16:BE33)</f>
        <v>19495.500000000004</v>
      </c>
      <c r="BF34" s="13">
        <f>SUM(BF16:BF33)</f>
        <v>48.6</v>
      </c>
      <c r="BG34" s="14">
        <f t="shared" si="19"/>
        <v>0.24928829729937674</v>
      </c>
      <c r="BH34" s="13">
        <f>SUM(BH16:BH33)</f>
        <v>19012.499999999996</v>
      </c>
      <c r="BI34" s="13">
        <f>SUM(BI16:BI33)</f>
        <v>1296.3999999999999</v>
      </c>
      <c r="BJ34" s="14">
        <f t="shared" si="20"/>
        <v>6.818671926364235</v>
      </c>
      <c r="BK34" s="13">
        <f>SUM(BK16:BK33)</f>
        <v>29013.099999999995</v>
      </c>
      <c r="BL34" s="13">
        <f>SUM(BL16:BL33)</f>
        <v>584.7</v>
      </c>
      <c r="BM34" s="14">
        <f>BL34/BK34*100</f>
        <v>2.0152965384602135</v>
      </c>
      <c r="BN34" s="13">
        <f>SUM(BN16:BN33)</f>
        <v>17308.2</v>
      </c>
      <c r="BO34" s="13">
        <f>SUM(BO16:BO33)</f>
        <v>355.3</v>
      </c>
      <c r="BP34" s="14">
        <f t="shared" si="22"/>
        <v>2.052784229440381</v>
      </c>
      <c r="BQ34" s="13">
        <f>SUM(BQ16:BQ33)</f>
        <v>2324.4</v>
      </c>
      <c r="BR34" s="13">
        <f>SUM(BR16:BR33)</f>
        <v>34.699999999999996</v>
      </c>
      <c r="BS34" s="14">
        <f>BR34/BQ34*100</f>
        <v>1.4928583720530026</v>
      </c>
      <c r="BT34" s="13">
        <f>SUM(BT16:BT33)</f>
        <v>0</v>
      </c>
      <c r="BU34" s="13">
        <f>SUM(BU16:BU33)</f>
        <v>0</v>
      </c>
      <c r="BV34" s="14" t="e">
        <f>BU34/BT34*100</f>
        <v>#DIV/0!</v>
      </c>
      <c r="BW34" s="14">
        <f>SUM(C34-AV34)</f>
        <v>-585.2999999999884</v>
      </c>
      <c r="BX34" s="14">
        <f>SUM(D34-AW34)</f>
        <v>-273.0999999999999</v>
      </c>
      <c r="BY34" s="13"/>
    </row>
  </sheetData>
  <mergeCells count="43">
    <mergeCell ref="R1:T1"/>
    <mergeCell ref="R2:T2"/>
    <mergeCell ref="L3:N3"/>
    <mergeCell ref="R3:T3"/>
    <mergeCell ref="A10:B14"/>
    <mergeCell ref="C10:E13"/>
    <mergeCell ref="F10:AU10"/>
    <mergeCell ref="H8:P8"/>
    <mergeCell ref="AA12:AC13"/>
    <mergeCell ref="AD12:AF13"/>
    <mergeCell ref="X12:Z13"/>
    <mergeCell ref="AJ12:AL13"/>
    <mergeCell ref="AM12:AO13"/>
    <mergeCell ref="AP12:AR13"/>
    <mergeCell ref="BK12:BM13"/>
    <mergeCell ref="U4:W4"/>
    <mergeCell ref="C6:N6"/>
    <mergeCell ref="C7:R7"/>
    <mergeCell ref="O12:Q13"/>
    <mergeCell ref="R12:T13"/>
    <mergeCell ref="U12:W13"/>
    <mergeCell ref="AV10:AX13"/>
    <mergeCell ref="AY10:BV10"/>
    <mergeCell ref="A15:B15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AY12:BA1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2013-02-06T13:30:34Z</cp:lastPrinted>
  <dcterms:created xsi:type="dcterms:W3CDTF">2000-02-11T11:57:28Z</dcterms:created>
  <dcterms:modified xsi:type="dcterms:W3CDTF">2013-02-06T13:30:36Z</dcterms:modified>
  <cp:category/>
  <cp:version/>
  <cp:contentType/>
  <cp:contentStatus/>
</cp:coreProperties>
</file>