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325" windowWidth="11340" windowHeight="6030" tabRatio="845" activeTab="0"/>
  </bookViews>
  <sheets>
    <sheet name="Цивильский" sheetId="1" r:id="rId1"/>
  </sheets>
  <definedNames/>
  <calcPr fullCalcOnLoad="1"/>
</workbook>
</file>

<file path=xl/sharedStrings.xml><?xml version="1.0" encoding="utf-8"?>
<sst xmlns="http://schemas.openxmlformats.org/spreadsheetml/2006/main" count="107" uniqueCount="46">
  <si>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</si>
  <si>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</si>
  <si>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</si>
  <si>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</si>
  <si>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</si>
  <si>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</si>
  <si>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</si>
  <si>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</si>
  <si>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</si>
  <si>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</si>
  <si>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 xml:space="preserve">план </t>
  </si>
  <si>
    <t>факт</t>
  </si>
  <si>
    <t>процент исполнения</t>
  </si>
  <si>
    <t>Итого по поселениям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</si>
  <si>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</si>
  <si>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</si>
  <si>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налог на имущество физических лиц, зачисляемые в бюджеты поселений (код дохода 00010601000000000110)</t>
  </si>
  <si>
    <t>дотации  бюджетам поселений на выравнивание уровня бюджетной обеспеченности (код доходов 00020201001000000151)</t>
  </si>
  <si>
    <t>дотации бюджетам  поселений на поддержку мер по обеспечению сбалансированности бюджетов (код доходов 00020201003000000151)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</si>
  <si>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       (код дохода 00011105020000000120)</t>
  </si>
  <si>
    <t>Общегосударственные    вопросы (код расхода 00001000000000000000)</t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</si>
  <si>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</si>
  <si>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</si>
  <si>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</si>
  <si>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Национальная экономика    (код расхода 00004000000000000000)</t>
  </si>
  <si>
    <t>Культура (код расхода 00008010000000000000)</t>
  </si>
  <si>
    <t>Приложение 3</t>
  </si>
  <si>
    <t>Рындинское сельское поселение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</si>
  <si>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</si>
  <si>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</si>
  <si>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</si>
  <si>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</si>
  <si>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</si>
  <si>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</si>
  <si>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</si>
  <si>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</si>
  <si>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</si>
  <si>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</si>
  <si>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</si>
  <si>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</si>
  <si>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</si>
  <si>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</si>
  <si>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</si>
  <si>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</si>
  <si>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земельный налог (код дохода 00010606000000000110)</t>
  </si>
  <si>
    <t>Справка об исполнении бюджетов поселений Цивильского района на 01 января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</si>
</sst>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</numFmts>
  <fonts count="37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53" applyFont="1" applyFill="1" applyBorder="1" applyAlignment="1">
      <alignment vertical="center" wrapText="1"/>
      <protection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2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165" fontId="2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/>
    </xf>
    <xf numFmtId="0" fontId="5" fillId="0" borderId="0" xfId="0" applyFont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4" fontId="11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/>
    </xf>
    <xf numFmtId="0" fontId="10" fillId="24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4" fontId="9" fillId="20" borderId="10" xfId="0" applyNumberFormat="1" applyFont="1" applyFill="1" applyBorder="1" applyAlignment="1" applyProtection="1">
      <alignment vertical="center" wrapText="1"/>
      <protection locked="0"/>
    </xf>
    <xf numFmtId="165" fontId="2" fillId="20" borderId="10" xfId="0" applyNumberFormat="1" applyFont="1" applyFill="1" applyBorder="1" applyAlignment="1" applyProtection="1">
      <alignment vertical="center" wrapText="1"/>
      <protection locked="0"/>
    </xf>
    <xf numFmtId="0" fontId="2" fillId="20" borderId="10" xfId="0" applyFont="1" applyFill="1" applyBorder="1" applyAlignment="1" applyProtection="1">
      <alignment vertical="center" wrapText="1"/>
      <protection locked="0"/>
    </xf>
    <xf numFmtId="165" fontId="11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10" xfId="0" applyFont="1" applyFill="1" applyBorder="1" applyAlignment="1">
      <alignment horizontal="left"/>
    </xf>
    <xf numFmtId="164" fontId="0" fillId="20" borderId="10" xfId="0" applyNumberFormat="1" applyFont="1" applyFill="1" applyBorder="1" applyAlignment="1" applyProtection="1">
      <alignment vertical="center" wrapText="1"/>
      <protection locked="0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 vertical="center" wrapText="1"/>
      <protection locked="0"/>
    </xf>
    <xf numFmtId="164" fontId="4" fillId="20" borderId="10" xfId="0" applyNumberFormat="1" applyFont="1" applyFill="1" applyBorder="1" applyAlignment="1" applyProtection="1">
      <alignment vertical="center" wrapText="1"/>
      <protection locked="0"/>
    </xf>
    <xf numFmtId="164" fontId="4" fillId="24" borderId="10" xfId="0" applyNumberFormat="1" applyFont="1" applyFill="1" applyBorder="1" applyAlignment="1" applyProtection="1">
      <alignment vertical="center" wrapText="1"/>
      <protection locked="0"/>
    </xf>
    <xf numFmtId="164" fontId="2" fillId="24" borderId="10" xfId="0" applyNumberFormat="1" applyFont="1" applyFill="1" applyBorder="1" applyAlignment="1" applyProtection="1">
      <alignment vertical="center" wrapText="1"/>
      <protection locked="0"/>
    </xf>
    <xf numFmtId="165" fontId="2" fillId="24" borderId="1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2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tabSelected="1" zoomScalePageLayoutView="0" workbookViewId="0" topLeftCell="A7">
      <pane xSplit="5040" topLeftCell="BE1" activePane="topRight" state="split"/>
      <selection pane="topLeft" activeCell="A4" sqref="A4:B8"/>
      <selection pane="topRight" activeCell="BF17" sqref="BF17"/>
    </sheetView>
  </sheetViews>
  <sheetFormatPr defaultColWidth="9.00390625" defaultRowHeight="12.75"/>
  <cols>
    <col min="1" max="1" width="2.75390625" style="0" customWidth="1"/>
    <col min="2" max="2" width="41.625" style="0" customWidth="1"/>
    <col min="3" max="3" width="10.25390625" style="0" customWidth="1"/>
    <col min="4" max="5" width="11.00390625" style="0" customWidth="1"/>
    <col min="6" max="6" width="8.875" style="0" customWidth="1"/>
    <col min="7" max="7" width="10.875" style="0" customWidth="1"/>
    <col min="8" max="8" width="10.625" style="0" customWidth="1"/>
    <col min="9" max="9" width="9.25390625" style="0" hidden="1" customWidth="1"/>
    <col min="10" max="10" width="9.375" style="0" customWidth="1"/>
    <col min="12" max="12" width="10.375" style="0" customWidth="1"/>
    <col min="15" max="15" width="10.25390625" style="0" customWidth="1"/>
    <col min="16" max="16" width="9.75390625" style="0" customWidth="1"/>
    <col min="18" max="18" width="10.25390625" style="0" customWidth="1"/>
    <col min="19" max="19" width="8.875" style="0" customWidth="1"/>
    <col min="20" max="20" width="10.00390625" style="0" customWidth="1"/>
    <col min="21" max="21" width="10.375" style="0" customWidth="1"/>
    <col min="22" max="22" width="9.875" style="0" customWidth="1"/>
    <col min="23" max="23" width="11.00390625" style="9" customWidth="1"/>
    <col min="24" max="24" width="10.625" style="0" customWidth="1"/>
    <col min="26" max="26" width="9.125" style="9" customWidth="1"/>
    <col min="27" max="27" width="10.875" style="0" customWidth="1"/>
    <col min="30" max="30" width="10.625" style="0" customWidth="1"/>
    <col min="33" max="33" width="10.375" style="0" customWidth="1"/>
    <col min="34" max="34" width="8.875" style="17" customWidth="1"/>
    <col min="35" max="35" width="11.125" style="18" customWidth="1"/>
    <col min="36" max="36" width="10.375" style="18" customWidth="1"/>
    <col min="37" max="37" width="11.375" style="18" customWidth="1"/>
    <col min="38" max="38" width="10.625" style="18" customWidth="1"/>
    <col min="39" max="39" width="10.875" style="0" customWidth="1"/>
    <col min="40" max="41" width="10.625" style="0" customWidth="1"/>
    <col min="42" max="42" width="10.75390625" style="0" customWidth="1"/>
    <col min="43" max="43" width="12.00390625" style="0" customWidth="1"/>
    <col min="44" max="44" width="11.125" style="0" customWidth="1"/>
    <col min="45" max="45" width="11.00390625" style="0" customWidth="1"/>
    <col min="46" max="46" width="9.875" style="10" customWidth="1"/>
    <col min="47" max="47" width="9.25390625" style="0" customWidth="1"/>
    <col min="48" max="48" width="10.625" style="0" customWidth="1"/>
    <col min="49" max="49" width="10.375" style="0" customWidth="1"/>
    <col min="50" max="50" width="9.375" style="0" customWidth="1"/>
    <col min="51" max="51" width="10.375" style="0" customWidth="1"/>
    <col min="52" max="53" width="9.875" style="0" customWidth="1"/>
    <col min="54" max="54" width="10.625" style="0" customWidth="1"/>
    <col min="55" max="55" width="10.25390625" style="0" customWidth="1"/>
    <col min="56" max="56" width="9.375" style="0" bestFit="1" customWidth="1"/>
    <col min="57" max="57" width="10.75390625" style="0" customWidth="1"/>
    <col min="58" max="58" width="10.00390625" style="0" customWidth="1"/>
    <col min="59" max="59" width="10.125" style="0" customWidth="1"/>
    <col min="60" max="61" width="10.625" style="0" customWidth="1"/>
    <col min="62" max="62" width="13.125" style="0" customWidth="1"/>
    <col min="63" max="63" width="11.00390625" style="0" customWidth="1"/>
  </cols>
  <sheetData>
    <row r="1" spans="1:60" ht="15">
      <c r="A1" s="1"/>
      <c r="B1" s="4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7"/>
      <c r="Q1" s="7"/>
      <c r="R1" s="7"/>
      <c r="S1" s="57" t="s">
        <v>26</v>
      </c>
      <c r="T1" s="57"/>
      <c r="U1" s="57"/>
      <c r="V1" s="1"/>
      <c r="W1" s="11"/>
      <c r="X1" s="1"/>
      <c r="Y1" s="1"/>
      <c r="Z1" s="11"/>
      <c r="AA1" s="1"/>
      <c r="AB1" s="1"/>
      <c r="AC1" s="1"/>
      <c r="AD1" s="1"/>
      <c r="AE1" s="1"/>
      <c r="AF1" s="1"/>
      <c r="AG1" s="1"/>
      <c r="AH1" s="15"/>
      <c r="AI1" s="16"/>
      <c r="AJ1" s="16"/>
      <c r="AK1" s="16"/>
      <c r="AL1" s="16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5.75" customHeight="1">
      <c r="A2" s="1"/>
      <c r="B2" s="1"/>
      <c r="C2" s="58" t="s">
        <v>45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  <c r="W2" s="11"/>
      <c r="X2" s="1"/>
      <c r="Y2" s="1"/>
      <c r="Z2" s="11"/>
      <c r="AA2" s="1"/>
      <c r="AB2" s="1"/>
      <c r="AC2" s="1"/>
      <c r="AD2" s="1"/>
      <c r="AE2" s="1"/>
      <c r="AF2" s="1"/>
      <c r="AG2" s="1"/>
      <c r="AH2" s="15"/>
      <c r="AI2" s="16"/>
      <c r="AJ2" s="16"/>
      <c r="AK2" s="16"/>
      <c r="AL2" s="1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5.75" customHeight="1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"/>
      <c r="U3" s="1"/>
      <c r="V3" s="1"/>
      <c r="W3" s="11"/>
      <c r="X3" s="1"/>
      <c r="Y3" s="1"/>
      <c r="Z3" s="11"/>
      <c r="AA3" s="1"/>
      <c r="AB3" s="1"/>
      <c r="AC3" s="1"/>
      <c r="AD3" s="1"/>
      <c r="AE3" s="1"/>
      <c r="AF3" s="1"/>
      <c r="AG3" s="1"/>
      <c r="AH3" s="15"/>
      <c r="AI3" s="16"/>
      <c r="AJ3" s="16"/>
      <c r="AK3" s="16"/>
      <c r="AL3" s="16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3" ht="12.75" customHeight="1">
      <c r="A4" s="59" t="s">
        <v>0</v>
      </c>
      <c r="B4" s="59"/>
      <c r="C4" s="60" t="s">
        <v>23</v>
      </c>
      <c r="D4" s="61"/>
      <c r="E4" s="62"/>
      <c r="F4" s="69" t="s">
        <v>1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86" t="s">
        <v>22</v>
      </c>
      <c r="AR4" s="87"/>
      <c r="AS4" s="88"/>
      <c r="AT4" s="77" t="s">
        <v>1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60" t="s">
        <v>21</v>
      </c>
      <c r="BJ4" s="61"/>
      <c r="BK4" s="62"/>
    </row>
    <row r="5" spans="1:63" ht="13.5" customHeight="1">
      <c r="A5" s="59"/>
      <c r="B5" s="59"/>
      <c r="C5" s="63"/>
      <c r="D5" s="64"/>
      <c r="E5" s="65"/>
      <c r="F5" s="77" t="s">
        <v>2</v>
      </c>
      <c r="G5" s="77"/>
      <c r="H5" s="77"/>
      <c r="I5" s="28"/>
      <c r="J5" s="95" t="s">
        <v>3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7"/>
      <c r="AH5" s="77" t="s">
        <v>4</v>
      </c>
      <c r="AI5" s="77"/>
      <c r="AJ5" s="77"/>
      <c r="AK5" s="69" t="s">
        <v>3</v>
      </c>
      <c r="AL5" s="70"/>
      <c r="AM5" s="70"/>
      <c r="AN5" s="70"/>
      <c r="AO5" s="70"/>
      <c r="AP5" s="70"/>
      <c r="AQ5" s="89"/>
      <c r="AR5" s="90"/>
      <c r="AS5" s="91"/>
      <c r="AT5" s="69" t="s">
        <v>3</v>
      </c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63"/>
      <c r="BJ5" s="64"/>
      <c r="BK5" s="65"/>
    </row>
    <row r="6" spans="1:63" ht="59.25" customHeight="1">
      <c r="A6" s="59"/>
      <c r="B6" s="59"/>
      <c r="C6" s="63"/>
      <c r="D6" s="64"/>
      <c r="E6" s="65"/>
      <c r="F6" s="77"/>
      <c r="G6" s="77"/>
      <c r="H6" s="77"/>
      <c r="I6" s="26"/>
      <c r="J6" s="60" t="s">
        <v>5</v>
      </c>
      <c r="K6" s="61"/>
      <c r="L6" s="62"/>
      <c r="M6" s="60" t="s">
        <v>6</v>
      </c>
      <c r="N6" s="61"/>
      <c r="O6" s="62"/>
      <c r="P6" s="60" t="s">
        <v>16</v>
      </c>
      <c r="Q6" s="61"/>
      <c r="R6" s="62"/>
      <c r="S6" s="60" t="s">
        <v>44</v>
      </c>
      <c r="T6" s="61"/>
      <c r="U6" s="62"/>
      <c r="V6" s="60" t="s">
        <v>7</v>
      </c>
      <c r="W6" s="61"/>
      <c r="X6" s="62"/>
      <c r="Y6" s="60" t="s">
        <v>19</v>
      </c>
      <c r="Z6" s="61"/>
      <c r="AA6" s="62"/>
      <c r="AB6" s="60" t="s">
        <v>8</v>
      </c>
      <c r="AC6" s="61"/>
      <c r="AD6" s="62"/>
      <c r="AE6" s="60" t="s">
        <v>9</v>
      </c>
      <c r="AF6" s="61"/>
      <c r="AG6" s="62"/>
      <c r="AH6" s="77"/>
      <c r="AI6" s="77"/>
      <c r="AJ6" s="77"/>
      <c r="AK6" s="60" t="s">
        <v>17</v>
      </c>
      <c r="AL6" s="61"/>
      <c r="AM6" s="62"/>
      <c r="AN6" s="60" t="s">
        <v>18</v>
      </c>
      <c r="AO6" s="61"/>
      <c r="AP6" s="62"/>
      <c r="AQ6" s="89"/>
      <c r="AR6" s="90"/>
      <c r="AS6" s="91"/>
      <c r="AT6" s="80" t="s">
        <v>20</v>
      </c>
      <c r="AU6" s="81"/>
      <c r="AV6" s="82"/>
      <c r="AW6" s="79" t="s">
        <v>1</v>
      </c>
      <c r="AX6" s="79"/>
      <c r="AY6" s="79"/>
      <c r="AZ6" s="71" t="s">
        <v>24</v>
      </c>
      <c r="BA6" s="72"/>
      <c r="BB6" s="73"/>
      <c r="BC6" s="71" t="s">
        <v>14</v>
      </c>
      <c r="BD6" s="72"/>
      <c r="BE6" s="73"/>
      <c r="BF6" s="60" t="s">
        <v>25</v>
      </c>
      <c r="BG6" s="61"/>
      <c r="BH6" s="62"/>
      <c r="BI6" s="63"/>
      <c r="BJ6" s="64"/>
      <c r="BK6" s="65"/>
    </row>
    <row r="7" spans="1:63" ht="77.25" customHeight="1">
      <c r="A7" s="59"/>
      <c r="B7" s="59"/>
      <c r="C7" s="66"/>
      <c r="D7" s="67"/>
      <c r="E7" s="68"/>
      <c r="F7" s="77"/>
      <c r="G7" s="77"/>
      <c r="H7" s="77"/>
      <c r="I7" s="27"/>
      <c r="J7" s="66"/>
      <c r="K7" s="67"/>
      <c r="L7" s="68"/>
      <c r="M7" s="66"/>
      <c r="N7" s="67"/>
      <c r="O7" s="68"/>
      <c r="P7" s="66"/>
      <c r="Q7" s="67"/>
      <c r="R7" s="68"/>
      <c r="S7" s="66"/>
      <c r="T7" s="67"/>
      <c r="U7" s="68"/>
      <c r="V7" s="66"/>
      <c r="W7" s="67"/>
      <c r="X7" s="68"/>
      <c r="Y7" s="66"/>
      <c r="Z7" s="67"/>
      <c r="AA7" s="68"/>
      <c r="AB7" s="66"/>
      <c r="AC7" s="67"/>
      <c r="AD7" s="68"/>
      <c r="AE7" s="66"/>
      <c r="AF7" s="67"/>
      <c r="AG7" s="68"/>
      <c r="AH7" s="77"/>
      <c r="AI7" s="77"/>
      <c r="AJ7" s="77"/>
      <c r="AK7" s="66"/>
      <c r="AL7" s="67"/>
      <c r="AM7" s="68"/>
      <c r="AN7" s="66"/>
      <c r="AO7" s="67"/>
      <c r="AP7" s="68"/>
      <c r="AQ7" s="92"/>
      <c r="AR7" s="93"/>
      <c r="AS7" s="94"/>
      <c r="AT7" s="83"/>
      <c r="AU7" s="84"/>
      <c r="AV7" s="85"/>
      <c r="AW7" s="78" t="s">
        <v>15</v>
      </c>
      <c r="AX7" s="78"/>
      <c r="AY7" s="78"/>
      <c r="AZ7" s="74"/>
      <c r="BA7" s="75"/>
      <c r="BB7" s="76"/>
      <c r="BC7" s="74"/>
      <c r="BD7" s="75"/>
      <c r="BE7" s="76"/>
      <c r="BF7" s="66"/>
      <c r="BG7" s="67"/>
      <c r="BH7" s="68"/>
      <c r="BI7" s="66"/>
      <c r="BJ7" s="67"/>
      <c r="BK7" s="68"/>
    </row>
    <row r="8" spans="1:63" ht="24.75" customHeight="1">
      <c r="A8" s="59"/>
      <c r="B8" s="59"/>
      <c r="C8" s="41" t="s">
        <v>10</v>
      </c>
      <c r="D8" s="41" t="s">
        <v>11</v>
      </c>
      <c r="E8" s="41" t="s">
        <v>12</v>
      </c>
      <c r="F8" s="41" t="s">
        <v>10</v>
      </c>
      <c r="G8" s="41" t="s">
        <v>11</v>
      </c>
      <c r="H8" s="41" t="s">
        <v>12</v>
      </c>
      <c r="I8" s="41"/>
      <c r="J8" s="41" t="s">
        <v>10</v>
      </c>
      <c r="K8" s="41" t="s">
        <v>11</v>
      </c>
      <c r="L8" s="41" t="s">
        <v>12</v>
      </c>
      <c r="M8" s="41" t="s">
        <v>10</v>
      </c>
      <c r="N8" s="41" t="s">
        <v>11</v>
      </c>
      <c r="O8" s="41" t="s">
        <v>12</v>
      </c>
      <c r="P8" s="41" t="s">
        <v>10</v>
      </c>
      <c r="Q8" s="41" t="s">
        <v>11</v>
      </c>
      <c r="R8" s="41" t="s">
        <v>12</v>
      </c>
      <c r="S8" s="41" t="s">
        <v>10</v>
      </c>
      <c r="T8" s="41" t="s">
        <v>11</v>
      </c>
      <c r="U8" s="41" t="s">
        <v>12</v>
      </c>
      <c r="V8" s="41" t="s">
        <v>10</v>
      </c>
      <c r="W8" s="42" t="s">
        <v>11</v>
      </c>
      <c r="X8" s="41" t="s">
        <v>12</v>
      </c>
      <c r="Y8" s="41" t="s">
        <v>10</v>
      </c>
      <c r="Z8" s="42" t="s">
        <v>11</v>
      </c>
      <c r="AA8" s="41" t="s">
        <v>12</v>
      </c>
      <c r="AB8" s="41" t="s">
        <v>10</v>
      </c>
      <c r="AC8" s="41" t="s">
        <v>11</v>
      </c>
      <c r="AD8" s="41" t="s">
        <v>12</v>
      </c>
      <c r="AE8" s="41" t="s">
        <v>10</v>
      </c>
      <c r="AF8" s="41" t="s">
        <v>11</v>
      </c>
      <c r="AG8" s="41" t="s">
        <v>12</v>
      </c>
      <c r="AH8" s="42" t="s">
        <v>10</v>
      </c>
      <c r="AI8" s="41" t="s">
        <v>11</v>
      </c>
      <c r="AJ8" s="41" t="s">
        <v>12</v>
      </c>
      <c r="AK8" s="41" t="s">
        <v>10</v>
      </c>
      <c r="AL8" s="41" t="s">
        <v>11</v>
      </c>
      <c r="AM8" s="41" t="s">
        <v>12</v>
      </c>
      <c r="AN8" s="41" t="s">
        <v>10</v>
      </c>
      <c r="AO8" s="41" t="s">
        <v>11</v>
      </c>
      <c r="AP8" s="41" t="s">
        <v>12</v>
      </c>
      <c r="AQ8" s="41" t="s">
        <v>10</v>
      </c>
      <c r="AR8" s="41" t="s">
        <v>11</v>
      </c>
      <c r="AS8" s="41" t="s">
        <v>12</v>
      </c>
      <c r="AT8" s="43" t="s">
        <v>10</v>
      </c>
      <c r="AU8" s="41" t="s">
        <v>11</v>
      </c>
      <c r="AV8" s="41" t="s">
        <v>12</v>
      </c>
      <c r="AW8" s="41" t="s">
        <v>10</v>
      </c>
      <c r="AX8" s="41" t="s">
        <v>11</v>
      </c>
      <c r="AY8" s="41" t="s">
        <v>12</v>
      </c>
      <c r="AZ8" s="41" t="s">
        <v>10</v>
      </c>
      <c r="BA8" s="41" t="s">
        <v>11</v>
      </c>
      <c r="BB8" s="41" t="s">
        <v>12</v>
      </c>
      <c r="BC8" s="41" t="s">
        <v>10</v>
      </c>
      <c r="BD8" s="41" t="s">
        <v>11</v>
      </c>
      <c r="BE8" s="41" t="s">
        <v>12</v>
      </c>
      <c r="BF8" s="41" t="s">
        <v>10</v>
      </c>
      <c r="BG8" s="41" t="s">
        <v>11</v>
      </c>
      <c r="BH8" s="41" t="s">
        <v>12</v>
      </c>
      <c r="BI8" s="41" t="s">
        <v>10</v>
      </c>
      <c r="BJ8" s="41" t="s">
        <v>11</v>
      </c>
      <c r="BK8" s="41" t="s">
        <v>12</v>
      </c>
    </row>
    <row r="9" spans="1:63" ht="12.75">
      <c r="A9" s="98">
        <v>1</v>
      </c>
      <c r="B9" s="99"/>
      <c r="C9" s="35">
        <v>2</v>
      </c>
      <c r="D9" s="35">
        <v>3</v>
      </c>
      <c r="E9" s="36">
        <v>4</v>
      </c>
      <c r="F9" s="35">
        <v>5</v>
      </c>
      <c r="G9" s="35">
        <v>6</v>
      </c>
      <c r="H9" s="36">
        <v>7</v>
      </c>
      <c r="I9" s="36"/>
      <c r="J9" s="36">
        <v>8</v>
      </c>
      <c r="K9" s="36">
        <v>9</v>
      </c>
      <c r="L9" s="36">
        <v>10</v>
      </c>
      <c r="M9" s="36">
        <v>11</v>
      </c>
      <c r="N9" s="36">
        <v>12</v>
      </c>
      <c r="O9" s="36">
        <v>13</v>
      </c>
      <c r="P9" s="36">
        <v>14</v>
      </c>
      <c r="Q9" s="36">
        <v>15</v>
      </c>
      <c r="R9" s="36">
        <v>16</v>
      </c>
      <c r="S9" s="36">
        <v>17</v>
      </c>
      <c r="T9" s="36">
        <v>18</v>
      </c>
      <c r="U9" s="36">
        <v>19</v>
      </c>
      <c r="V9" s="36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6">
        <v>26</v>
      </c>
      <c r="AC9" s="36">
        <v>27</v>
      </c>
      <c r="AD9" s="36">
        <v>28</v>
      </c>
      <c r="AE9" s="36">
        <v>29</v>
      </c>
      <c r="AF9" s="36">
        <v>30</v>
      </c>
      <c r="AG9" s="36">
        <v>31</v>
      </c>
      <c r="AH9" s="38">
        <v>32</v>
      </c>
      <c r="AI9" s="35">
        <v>33</v>
      </c>
      <c r="AJ9" s="35">
        <v>34</v>
      </c>
      <c r="AK9" s="35">
        <v>35</v>
      </c>
      <c r="AL9" s="35">
        <v>36</v>
      </c>
      <c r="AM9" s="35">
        <v>37</v>
      </c>
      <c r="AN9" s="35">
        <v>38</v>
      </c>
      <c r="AO9" s="35">
        <v>39</v>
      </c>
      <c r="AP9" s="35">
        <v>40</v>
      </c>
      <c r="AQ9" s="38">
        <v>41</v>
      </c>
      <c r="AR9" s="35">
        <v>42</v>
      </c>
      <c r="AS9" s="35">
        <v>43</v>
      </c>
      <c r="AT9" s="39">
        <v>44</v>
      </c>
      <c r="AU9" s="35">
        <v>45</v>
      </c>
      <c r="AV9" s="35">
        <v>46</v>
      </c>
      <c r="AW9" s="35">
        <v>47</v>
      </c>
      <c r="AX9" s="35">
        <v>48</v>
      </c>
      <c r="AY9" s="35">
        <v>49</v>
      </c>
      <c r="AZ9" s="38">
        <v>50</v>
      </c>
      <c r="BA9" s="38">
        <v>51</v>
      </c>
      <c r="BB9" s="38">
        <v>52</v>
      </c>
      <c r="BC9" s="38">
        <v>53</v>
      </c>
      <c r="BD9" s="38">
        <v>54</v>
      </c>
      <c r="BE9" s="38">
        <v>55</v>
      </c>
      <c r="BF9" s="38">
        <v>56</v>
      </c>
      <c r="BG9" s="38">
        <v>57</v>
      </c>
      <c r="BH9" s="38">
        <v>58</v>
      </c>
      <c r="BI9" s="35">
        <v>59</v>
      </c>
      <c r="BJ9" s="35">
        <v>60</v>
      </c>
      <c r="BK9" s="36">
        <v>61</v>
      </c>
    </row>
    <row r="10" spans="1:65" s="18" customFormat="1" ht="12.75">
      <c r="A10" s="2">
        <v>1</v>
      </c>
      <c r="B10" s="45" t="s">
        <v>28</v>
      </c>
      <c r="C10" s="46">
        <f>F10+AH10</f>
        <v>4626.3</v>
      </c>
      <c r="D10" s="46">
        <f>G10+AI10</f>
        <v>4672.4</v>
      </c>
      <c r="E10" s="3">
        <f>D10/C10*100</f>
        <v>100.99647666601818</v>
      </c>
      <c r="F10" s="29">
        <v>747.4</v>
      </c>
      <c r="G10" s="3">
        <v>793.8</v>
      </c>
      <c r="H10" s="3">
        <f>G10/F10*100</f>
        <v>106.20818838640619</v>
      </c>
      <c r="I10" s="3">
        <f>K10+N10+Q10+T10</f>
        <v>570.1</v>
      </c>
      <c r="J10" s="29">
        <v>160.6</v>
      </c>
      <c r="K10" s="3">
        <v>182.8</v>
      </c>
      <c r="L10" s="3">
        <f>K10/J10*100</f>
        <v>113.82316313823165</v>
      </c>
      <c r="M10" s="29">
        <v>0</v>
      </c>
      <c r="N10" s="3">
        <v>0</v>
      </c>
      <c r="O10" s="3" t="e">
        <f>N10/M10*100</f>
        <v>#DIV/0!</v>
      </c>
      <c r="P10" s="29">
        <v>51</v>
      </c>
      <c r="Q10" s="3">
        <v>55.2</v>
      </c>
      <c r="R10" s="3">
        <f>Q10/P10*100</f>
        <v>108.23529411764707</v>
      </c>
      <c r="S10" s="29">
        <v>319.3</v>
      </c>
      <c r="T10" s="3">
        <v>332.1</v>
      </c>
      <c r="U10" s="3">
        <f>T10/S10*100</f>
        <v>104.0087691825869</v>
      </c>
      <c r="V10" s="29">
        <v>102</v>
      </c>
      <c r="W10" s="14">
        <v>107.1</v>
      </c>
      <c r="X10" s="3">
        <f>W10/V10*100</f>
        <v>105</v>
      </c>
      <c r="Y10" s="29"/>
      <c r="Z10" s="14"/>
      <c r="AA10" s="3" t="e">
        <f>Z10/Y10*100</f>
        <v>#DIV/0!</v>
      </c>
      <c r="AB10" s="29">
        <v>12.7</v>
      </c>
      <c r="AC10" s="3">
        <v>13.9</v>
      </c>
      <c r="AD10" s="3">
        <f>AC10/AB10*100</f>
        <v>109.4488188976378</v>
      </c>
      <c r="AE10" s="29"/>
      <c r="AF10" s="3"/>
      <c r="AG10" s="3" t="e">
        <f>AF10/AE10*100</f>
        <v>#DIV/0!</v>
      </c>
      <c r="AH10" s="29">
        <v>3878.9</v>
      </c>
      <c r="AI10" s="3">
        <v>3878.6</v>
      </c>
      <c r="AJ10" s="3">
        <f>AI10/AH10*100</f>
        <v>99.99226584856531</v>
      </c>
      <c r="AK10" s="29">
        <v>2532.9</v>
      </c>
      <c r="AL10" s="3">
        <v>2532.9</v>
      </c>
      <c r="AM10" s="3">
        <f>AL10/AK10*100</f>
        <v>100</v>
      </c>
      <c r="AN10" s="29">
        <v>0</v>
      </c>
      <c r="AO10" s="3"/>
      <c r="AP10" s="3" t="e">
        <f>AO10/AN10*100</f>
        <v>#DIV/0!</v>
      </c>
      <c r="AQ10" s="47">
        <v>4968.1</v>
      </c>
      <c r="AR10" s="4">
        <v>4966.7</v>
      </c>
      <c r="AS10" s="3">
        <f>AR10/AQ10*100</f>
        <v>99.97182021295866</v>
      </c>
      <c r="AT10" s="48">
        <v>922</v>
      </c>
      <c r="AU10" s="3">
        <v>921</v>
      </c>
      <c r="AV10" s="3">
        <f>AU10/AT10*100</f>
        <v>99.89154013015184</v>
      </c>
      <c r="AW10" s="49">
        <v>911.9</v>
      </c>
      <c r="AX10" s="4">
        <v>911.9</v>
      </c>
      <c r="AY10" s="3">
        <f>AX10/AW10*100</f>
        <v>100</v>
      </c>
      <c r="AZ10" s="32">
        <v>810.7</v>
      </c>
      <c r="BA10" s="6">
        <v>810.7</v>
      </c>
      <c r="BB10" s="14">
        <f>BA10/AZ10*100</f>
        <v>100</v>
      </c>
      <c r="BC10" s="49">
        <v>622.2</v>
      </c>
      <c r="BD10" s="6">
        <v>621.9</v>
      </c>
      <c r="BE10" s="3">
        <f>BD10/BC10*100</f>
        <v>99.95178399228543</v>
      </c>
      <c r="BF10" s="49">
        <v>1515.7</v>
      </c>
      <c r="BG10" s="4">
        <v>1515.7</v>
      </c>
      <c r="BH10" s="3">
        <f>BG10/BF10*100</f>
        <v>100</v>
      </c>
      <c r="BI10" s="47">
        <f>C10-AQ10</f>
        <v>-341.8000000000002</v>
      </c>
      <c r="BJ10" s="50">
        <f>D10-AR10</f>
        <v>-294.3000000000002</v>
      </c>
      <c r="BK10" s="3">
        <f>BJ10/BI10*100</f>
        <v>86.10298420128731</v>
      </c>
      <c r="BM10" s="20"/>
    </row>
    <row r="11" spans="1:65" s="18" customFormat="1" ht="12.75" customHeight="1">
      <c r="A11" s="2">
        <v>2</v>
      </c>
      <c r="B11" s="45" t="s">
        <v>29</v>
      </c>
      <c r="C11" s="46">
        <f aca="true" t="shared" si="0" ref="C11:C26">F11+AH11</f>
        <v>5184.3</v>
      </c>
      <c r="D11" s="46">
        <f aca="true" t="shared" si="1" ref="D11:D26">G11+AI11</f>
        <v>5336.4</v>
      </c>
      <c r="E11" s="3">
        <f aca="true" t="shared" si="2" ref="E11:E27">D11/C11*100</f>
        <v>102.93385799432902</v>
      </c>
      <c r="F11" s="29">
        <v>1602.4</v>
      </c>
      <c r="G11" s="3">
        <v>1754.6</v>
      </c>
      <c r="H11" s="3">
        <f aca="true" t="shared" si="3" ref="H11:H26">G11/F11*100</f>
        <v>109.49825262106839</v>
      </c>
      <c r="I11" s="3">
        <f aca="true" t="shared" si="4" ref="I11:I27">K11+N11+Q11+T11</f>
        <v>420.8</v>
      </c>
      <c r="J11" s="29">
        <v>61.6</v>
      </c>
      <c r="K11" s="3">
        <v>78.1</v>
      </c>
      <c r="L11" s="3">
        <f>K11/J11*100</f>
        <v>126.78571428571428</v>
      </c>
      <c r="M11" s="29">
        <v>0</v>
      </c>
      <c r="N11" s="3">
        <v>0</v>
      </c>
      <c r="O11" s="3" t="e">
        <f aca="true" t="shared" si="5" ref="O11:O26">N11/M11*100</f>
        <v>#DIV/0!</v>
      </c>
      <c r="P11" s="29">
        <v>119.2</v>
      </c>
      <c r="Q11" s="3">
        <v>130.3</v>
      </c>
      <c r="R11" s="3">
        <f aca="true" t="shared" si="6" ref="R11:R26">Q11/P11*100</f>
        <v>109.31208053691275</v>
      </c>
      <c r="S11" s="29">
        <v>199</v>
      </c>
      <c r="T11" s="3">
        <v>212.4</v>
      </c>
      <c r="U11" s="3">
        <f aca="true" t="shared" si="7" ref="U11:U26">T11/S11*100</f>
        <v>106.73366834170854</v>
      </c>
      <c r="V11" s="29">
        <v>777.8</v>
      </c>
      <c r="W11" s="14">
        <v>805.5</v>
      </c>
      <c r="X11" s="3">
        <f aca="true" t="shared" si="8" ref="X11:X26">W11/V11*100</f>
        <v>103.56132681923373</v>
      </c>
      <c r="Y11" s="29"/>
      <c r="Z11" s="14"/>
      <c r="AA11" s="3" t="e">
        <f aca="true" t="shared" si="9" ref="AA11:AA26">Z11/Y11*100</f>
        <v>#DIV/0!</v>
      </c>
      <c r="AB11" s="29">
        <v>0</v>
      </c>
      <c r="AC11" s="3">
        <v>0</v>
      </c>
      <c r="AD11" s="3" t="e">
        <f aca="true" t="shared" si="10" ref="AD11:AD26">AC11/AB11*100</f>
        <v>#DIV/0!</v>
      </c>
      <c r="AE11" s="29"/>
      <c r="AF11" s="3"/>
      <c r="AG11" s="3" t="e">
        <f aca="true" t="shared" si="11" ref="AG11:AG26">AF11/AE11*100</f>
        <v>#DIV/0!</v>
      </c>
      <c r="AH11" s="29">
        <v>3581.9</v>
      </c>
      <c r="AI11" s="3">
        <v>3581.8</v>
      </c>
      <c r="AJ11" s="3">
        <f>AI11/AH11*100</f>
        <v>99.99720818559983</v>
      </c>
      <c r="AK11" s="29">
        <v>2346.7</v>
      </c>
      <c r="AL11" s="3">
        <v>2346.7</v>
      </c>
      <c r="AM11" s="3">
        <f aca="true" t="shared" si="12" ref="AM11:AM26">AL11/AK11*100</f>
        <v>100</v>
      </c>
      <c r="AN11" s="29">
        <v>0</v>
      </c>
      <c r="AO11" s="3"/>
      <c r="AP11" s="3" t="e">
        <f aca="true" t="shared" si="13" ref="AP11:AP26">AO11/AN11*100</f>
        <v>#DIV/0!</v>
      </c>
      <c r="AQ11" s="47">
        <v>5349.3</v>
      </c>
      <c r="AR11" s="4">
        <v>5348.2</v>
      </c>
      <c r="AS11" s="3">
        <f aca="true" t="shared" si="14" ref="AS11:AS26">AR11/AQ11*100</f>
        <v>99.97943656179312</v>
      </c>
      <c r="AT11" s="51">
        <v>974.8</v>
      </c>
      <c r="AU11" s="3">
        <v>973.8</v>
      </c>
      <c r="AV11" s="3">
        <f aca="true" t="shared" si="15" ref="AV11:AV26">AU11/AT11*100</f>
        <v>99.89741485432909</v>
      </c>
      <c r="AW11" s="49">
        <v>930.9</v>
      </c>
      <c r="AX11" s="4">
        <v>930.9</v>
      </c>
      <c r="AY11" s="3">
        <f aca="true" t="shared" si="16" ref="AY11:AY26">AX11/AW11*100</f>
        <v>100</v>
      </c>
      <c r="AZ11" s="31">
        <v>1126.9</v>
      </c>
      <c r="BA11" s="6">
        <v>1126.9</v>
      </c>
      <c r="BB11" s="14">
        <f aca="true" t="shared" si="17" ref="BB11:BB26">BA11/AZ11*100</f>
        <v>100</v>
      </c>
      <c r="BC11" s="49">
        <v>1193</v>
      </c>
      <c r="BD11" s="6">
        <v>1193</v>
      </c>
      <c r="BE11" s="3">
        <f aca="true" t="shared" si="18" ref="BE11:BE26">BD11/BC11*100</f>
        <v>100</v>
      </c>
      <c r="BF11" s="49">
        <v>1192.3</v>
      </c>
      <c r="BG11" s="4">
        <v>1192.3</v>
      </c>
      <c r="BH11" s="3">
        <f aca="true" t="shared" si="19" ref="BH11:BH26">BG11/BF11*100</f>
        <v>100</v>
      </c>
      <c r="BI11" s="47">
        <f aca="true" t="shared" si="20" ref="BI11:BI26">C11-AQ11</f>
        <v>-165</v>
      </c>
      <c r="BJ11" s="50">
        <f aca="true" t="shared" si="21" ref="BJ11:BJ26">D11-AR11</f>
        <v>-11.800000000000182</v>
      </c>
      <c r="BK11" s="3">
        <f aca="true" t="shared" si="22" ref="BK11:BK27">BJ11/BI11*100</f>
        <v>7.1515151515152615</v>
      </c>
      <c r="BM11" s="20"/>
    </row>
    <row r="12" spans="1:65" s="18" customFormat="1" ht="12.75">
      <c r="A12" s="2">
        <v>3</v>
      </c>
      <c r="B12" s="45" t="s">
        <v>30</v>
      </c>
      <c r="C12" s="46">
        <f t="shared" si="0"/>
        <v>5669.4</v>
      </c>
      <c r="D12" s="46">
        <f t="shared" si="1"/>
        <v>5755.8</v>
      </c>
      <c r="E12" s="3">
        <f t="shared" si="2"/>
        <v>101.52397079055986</v>
      </c>
      <c r="F12" s="29">
        <v>1359.7</v>
      </c>
      <c r="G12" s="3">
        <v>1446.5</v>
      </c>
      <c r="H12" s="3">
        <f t="shared" si="3"/>
        <v>106.3837611237773</v>
      </c>
      <c r="I12" s="3">
        <f t="shared" si="4"/>
        <v>919.4</v>
      </c>
      <c r="J12" s="29">
        <v>321.4</v>
      </c>
      <c r="K12" s="3">
        <v>333.8</v>
      </c>
      <c r="L12" s="3">
        <f aca="true" t="shared" si="23" ref="L12:L26">K12/J12*100</f>
        <v>103.85812072184196</v>
      </c>
      <c r="M12" s="29">
        <v>25.3</v>
      </c>
      <c r="N12" s="3">
        <v>25.9</v>
      </c>
      <c r="O12" s="3">
        <f t="shared" si="5"/>
        <v>102.37154150197627</v>
      </c>
      <c r="P12" s="29">
        <v>89.4</v>
      </c>
      <c r="Q12" s="3">
        <v>113.1</v>
      </c>
      <c r="R12" s="3">
        <f t="shared" si="6"/>
        <v>126.51006711409394</v>
      </c>
      <c r="S12" s="30">
        <v>440.7</v>
      </c>
      <c r="T12" s="3">
        <v>446.6</v>
      </c>
      <c r="U12" s="3">
        <f t="shared" si="7"/>
        <v>101.3387792148854</v>
      </c>
      <c r="V12" s="29">
        <v>52.8</v>
      </c>
      <c r="W12" s="14">
        <v>88.8</v>
      </c>
      <c r="X12" s="3">
        <f t="shared" si="8"/>
        <v>168.1818181818182</v>
      </c>
      <c r="Y12" s="29"/>
      <c r="Z12" s="14"/>
      <c r="AA12" s="3" t="e">
        <f t="shared" si="9"/>
        <v>#DIV/0!</v>
      </c>
      <c r="AB12" s="29">
        <v>15</v>
      </c>
      <c r="AC12" s="3">
        <v>15</v>
      </c>
      <c r="AD12" s="3">
        <f t="shared" si="10"/>
        <v>100</v>
      </c>
      <c r="AE12" s="29"/>
      <c r="AF12" s="3"/>
      <c r="AG12" s="3" t="e">
        <f t="shared" si="11"/>
        <v>#DIV/0!</v>
      </c>
      <c r="AH12" s="29">
        <v>4309.7</v>
      </c>
      <c r="AI12" s="3">
        <v>4309.3</v>
      </c>
      <c r="AJ12" s="3">
        <f>AI12/AH12*100</f>
        <v>99.99071861150429</v>
      </c>
      <c r="AK12" s="29">
        <v>2517.8</v>
      </c>
      <c r="AL12" s="3">
        <v>2517.8</v>
      </c>
      <c r="AM12" s="3">
        <f t="shared" si="12"/>
        <v>100</v>
      </c>
      <c r="AN12" s="29">
        <v>0</v>
      </c>
      <c r="AO12" s="3"/>
      <c r="AP12" s="3" t="e">
        <f t="shared" si="13"/>
        <v>#DIV/0!</v>
      </c>
      <c r="AQ12" s="31">
        <v>6031.9</v>
      </c>
      <c r="AR12" s="4">
        <v>6029.6</v>
      </c>
      <c r="AS12" s="3">
        <f t="shared" si="14"/>
        <v>99.96186939438653</v>
      </c>
      <c r="AT12" s="51">
        <v>953.2</v>
      </c>
      <c r="AU12" s="3">
        <v>951.2</v>
      </c>
      <c r="AV12" s="3">
        <f t="shared" si="15"/>
        <v>99.79018044481745</v>
      </c>
      <c r="AW12" s="49">
        <v>940.7</v>
      </c>
      <c r="AX12" s="4">
        <v>940.7</v>
      </c>
      <c r="AY12" s="3">
        <f t="shared" si="16"/>
        <v>100</v>
      </c>
      <c r="AZ12" s="31">
        <v>828.2</v>
      </c>
      <c r="BA12" s="6">
        <v>828.2</v>
      </c>
      <c r="BB12" s="14">
        <f t="shared" si="17"/>
        <v>100</v>
      </c>
      <c r="BC12" s="49">
        <v>1563.7</v>
      </c>
      <c r="BD12" s="6">
        <v>1563.3</v>
      </c>
      <c r="BE12" s="3">
        <f t="shared" si="18"/>
        <v>99.97441964571209</v>
      </c>
      <c r="BF12" s="49">
        <v>1807.4</v>
      </c>
      <c r="BG12" s="4">
        <v>1807.4</v>
      </c>
      <c r="BH12" s="3">
        <f t="shared" si="19"/>
        <v>100</v>
      </c>
      <c r="BI12" s="47">
        <f t="shared" si="20"/>
        <v>-362.5</v>
      </c>
      <c r="BJ12" s="50">
        <f t="shared" si="21"/>
        <v>-273.8000000000002</v>
      </c>
      <c r="BK12" s="3">
        <f t="shared" si="22"/>
        <v>75.53103448275867</v>
      </c>
      <c r="BM12" s="20"/>
    </row>
    <row r="13" spans="1:65" s="18" customFormat="1" ht="12.75">
      <c r="A13" s="2">
        <v>4</v>
      </c>
      <c r="B13" s="45" t="s">
        <v>31</v>
      </c>
      <c r="C13" s="46">
        <f t="shared" si="0"/>
        <v>6492.7</v>
      </c>
      <c r="D13" s="46">
        <f t="shared" si="1"/>
        <v>6408.3</v>
      </c>
      <c r="E13" s="3">
        <f t="shared" si="2"/>
        <v>98.70007854975589</v>
      </c>
      <c r="F13" s="29">
        <v>1483.2</v>
      </c>
      <c r="G13" s="3">
        <v>1581.7</v>
      </c>
      <c r="H13" s="3">
        <f t="shared" si="3"/>
        <v>106.641046386192</v>
      </c>
      <c r="I13" s="3">
        <f t="shared" si="4"/>
        <v>980.3</v>
      </c>
      <c r="J13" s="29">
        <v>455.1</v>
      </c>
      <c r="K13" s="3">
        <v>513.3</v>
      </c>
      <c r="L13" s="3">
        <f t="shared" si="23"/>
        <v>112.7883981542518</v>
      </c>
      <c r="M13" s="29">
        <v>199.3</v>
      </c>
      <c r="N13" s="3">
        <v>199.3</v>
      </c>
      <c r="O13" s="3">
        <f t="shared" si="5"/>
        <v>100</v>
      </c>
      <c r="P13" s="29">
        <v>25.4</v>
      </c>
      <c r="Q13" s="3">
        <v>27.2</v>
      </c>
      <c r="R13" s="3">
        <f t="shared" si="6"/>
        <v>107.08661417322836</v>
      </c>
      <c r="S13" s="29">
        <v>222</v>
      </c>
      <c r="T13" s="3">
        <v>240.5</v>
      </c>
      <c r="U13" s="3">
        <f t="shared" si="7"/>
        <v>108.33333333333333</v>
      </c>
      <c r="V13" s="29">
        <v>144.1</v>
      </c>
      <c r="W13" s="14">
        <v>155.4</v>
      </c>
      <c r="X13" s="3">
        <f t="shared" si="8"/>
        <v>107.84177654406663</v>
      </c>
      <c r="Y13" s="29"/>
      <c r="Z13" s="14"/>
      <c r="AA13" s="3" t="e">
        <f t="shared" si="9"/>
        <v>#DIV/0!</v>
      </c>
      <c r="AB13" s="29">
        <v>46.4</v>
      </c>
      <c r="AC13" s="3">
        <v>47.9</v>
      </c>
      <c r="AD13" s="3">
        <f t="shared" si="10"/>
        <v>103.23275862068965</v>
      </c>
      <c r="AE13" s="29"/>
      <c r="AF13" s="3"/>
      <c r="AG13" s="3" t="e">
        <f t="shared" si="11"/>
        <v>#DIV/0!</v>
      </c>
      <c r="AH13" s="29">
        <v>5009.5</v>
      </c>
      <c r="AI13" s="3">
        <v>4826.6</v>
      </c>
      <c r="AJ13" s="3">
        <f>AI13/AH13*100</f>
        <v>96.34893701966266</v>
      </c>
      <c r="AK13" s="29">
        <v>1809.1</v>
      </c>
      <c r="AL13" s="3">
        <v>1809.1</v>
      </c>
      <c r="AM13" s="3">
        <f t="shared" si="12"/>
        <v>100</v>
      </c>
      <c r="AN13" s="29">
        <v>438.4</v>
      </c>
      <c r="AO13" s="3">
        <v>438.4</v>
      </c>
      <c r="AP13" s="3">
        <f t="shared" si="13"/>
        <v>100</v>
      </c>
      <c r="AQ13" s="31">
        <v>7626.6</v>
      </c>
      <c r="AR13" s="4">
        <v>7429.7</v>
      </c>
      <c r="AS13" s="3">
        <f t="shared" si="14"/>
        <v>97.4182466629953</v>
      </c>
      <c r="AT13" s="51">
        <v>960.8</v>
      </c>
      <c r="AU13" s="3">
        <v>952.7</v>
      </c>
      <c r="AV13" s="3">
        <f t="shared" si="15"/>
        <v>99.15695253955037</v>
      </c>
      <c r="AW13" s="49">
        <v>958.4</v>
      </c>
      <c r="AX13" s="4">
        <v>951.3</v>
      </c>
      <c r="AY13" s="3">
        <f t="shared" si="16"/>
        <v>99.25918196994992</v>
      </c>
      <c r="AZ13" s="31">
        <v>576.2</v>
      </c>
      <c r="BA13" s="6">
        <v>576.1</v>
      </c>
      <c r="BB13" s="14">
        <f t="shared" si="17"/>
        <v>99.98264491496009</v>
      </c>
      <c r="BC13" s="49">
        <v>1847.7</v>
      </c>
      <c r="BD13" s="6">
        <v>1841.9</v>
      </c>
      <c r="BE13" s="3">
        <f t="shared" si="18"/>
        <v>99.68609622774261</v>
      </c>
      <c r="BF13" s="49">
        <v>2120.9</v>
      </c>
      <c r="BG13" s="4">
        <v>2120.9</v>
      </c>
      <c r="BH13" s="3">
        <f t="shared" si="19"/>
        <v>100</v>
      </c>
      <c r="BI13" s="47">
        <f t="shared" si="20"/>
        <v>-1133.9000000000005</v>
      </c>
      <c r="BJ13" s="50">
        <f t="shared" si="21"/>
        <v>-1021.3999999999996</v>
      </c>
      <c r="BK13" s="3">
        <f t="shared" si="22"/>
        <v>90.07849016668129</v>
      </c>
      <c r="BM13" s="20"/>
    </row>
    <row r="14" spans="1:65" s="18" customFormat="1" ht="12.75">
      <c r="A14" s="2">
        <v>5</v>
      </c>
      <c r="B14" s="45" t="s">
        <v>32</v>
      </c>
      <c r="C14" s="46">
        <f t="shared" si="0"/>
        <v>5268.4</v>
      </c>
      <c r="D14" s="46">
        <f t="shared" si="1"/>
        <v>5673.5</v>
      </c>
      <c r="E14" s="3">
        <f t="shared" si="2"/>
        <v>107.68924151545063</v>
      </c>
      <c r="F14" s="29">
        <v>2895.5</v>
      </c>
      <c r="G14" s="3">
        <v>3300.7</v>
      </c>
      <c r="H14" s="3">
        <f t="shared" si="3"/>
        <v>113.99412882058367</v>
      </c>
      <c r="I14" s="3">
        <f t="shared" si="4"/>
        <v>2532.6</v>
      </c>
      <c r="J14" s="29">
        <v>1645.2</v>
      </c>
      <c r="K14" s="3">
        <v>1692.7</v>
      </c>
      <c r="L14" s="3">
        <f t="shared" si="23"/>
        <v>102.88718696814978</v>
      </c>
      <c r="M14" s="29">
        <v>0.1</v>
      </c>
      <c r="N14" s="3">
        <v>0.1</v>
      </c>
      <c r="O14" s="3">
        <f t="shared" si="5"/>
        <v>100</v>
      </c>
      <c r="P14" s="29">
        <v>51.1</v>
      </c>
      <c r="Q14" s="3">
        <v>52.3</v>
      </c>
      <c r="R14" s="3">
        <f t="shared" si="6"/>
        <v>102.34833659491194</v>
      </c>
      <c r="S14" s="29">
        <v>755.9</v>
      </c>
      <c r="T14" s="3">
        <v>787.5</v>
      </c>
      <c r="U14" s="3">
        <f t="shared" si="7"/>
        <v>104.18044714909381</v>
      </c>
      <c r="V14" s="29">
        <v>275.8</v>
      </c>
      <c r="W14" s="14">
        <v>600</v>
      </c>
      <c r="X14" s="3">
        <f t="shared" si="8"/>
        <v>217.54894851341552</v>
      </c>
      <c r="Y14" s="29"/>
      <c r="Z14" s="14"/>
      <c r="AA14" s="3" t="e">
        <f t="shared" si="9"/>
        <v>#DIV/0!</v>
      </c>
      <c r="AB14" s="29">
        <v>0.4</v>
      </c>
      <c r="AC14" s="3">
        <v>0.4</v>
      </c>
      <c r="AD14" s="3">
        <f t="shared" si="10"/>
        <v>100</v>
      </c>
      <c r="AE14" s="29"/>
      <c r="AF14" s="3"/>
      <c r="AG14" s="3" t="e">
        <f t="shared" si="11"/>
        <v>#DIV/0!</v>
      </c>
      <c r="AH14" s="29">
        <v>2372.9</v>
      </c>
      <c r="AI14" s="3">
        <v>2372.8</v>
      </c>
      <c r="AJ14" s="3">
        <f aca="true" t="shared" si="24" ref="AJ14:AJ26">AI14/AH14*100</f>
        <v>99.9957857473977</v>
      </c>
      <c r="AK14" s="29">
        <v>824</v>
      </c>
      <c r="AL14" s="3">
        <v>824</v>
      </c>
      <c r="AM14" s="3">
        <f t="shared" si="12"/>
        <v>100</v>
      </c>
      <c r="AN14" s="29">
        <v>0</v>
      </c>
      <c r="AO14" s="3"/>
      <c r="AP14" s="3" t="e">
        <f t="shared" si="13"/>
        <v>#DIV/0!</v>
      </c>
      <c r="AQ14" s="31">
        <v>5790.7</v>
      </c>
      <c r="AR14" s="4">
        <v>5788.6</v>
      </c>
      <c r="AS14" s="3">
        <f t="shared" si="14"/>
        <v>99.96373495432333</v>
      </c>
      <c r="AT14" s="51">
        <v>1047.8</v>
      </c>
      <c r="AU14" s="3">
        <v>1045.8</v>
      </c>
      <c r="AV14" s="3">
        <f t="shared" si="15"/>
        <v>99.80912387860279</v>
      </c>
      <c r="AW14" s="49">
        <v>1044.2</v>
      </c>
      <c r="AX14" s="4">
        <v>1044.2</v>
      </c>
      <c r="AY14" s="3">
        <f t="shared" si="16"/>
        <v>100</v>
      </c>
      <c r="AZ14" s="31">
        <v>673.5</v>
      </c>
      <c r="BA14" s="6">
        <v>673.5</v>
      </c>
      <c r="BB14" s="14">
        <f t="shared" si="17"/>
        <v>100</v>
      </c>
      <c r="BC14" s="49">
        <v>1271.5</v>
      </c>
      <c r="BD14" s="6">
        <v>1271.4</v>
      </c>
      <c r="BE14" s="3">
        <f t="shared" si="18"/>
        <v>99.99213527329927</v>
      </c>
      <c r="BF14" s="49">
        <v>2436.1</v>
      </c>
      <c r="BG14" s="4">
        <v>2436.1</v>
      </c>
      <c r="BH14" s="3">
        <f t="shared" si="19"/>
        <v>100</v>
      </c>
      <c r="BI14" s="47">
        <f t="shared" si="20"/>
        <v>-522.3000000000002</v>
      </c>
      <c r="BJ14" s="50">
        <f t="shared" si="21"/>
        <v>-115.10000000000036</v>
      </c>
      <c r="BK14" s="3">
        <f t="shared" si="22"/>
        <v>22.03714340417391</v>
      </c>
      <c r="BM14" s="20"/>
    </row>
    <row r="15" spans="1:65" s="18" customFormat="1" ht="13.5" customHeight="1">
      <c r="A15" s="2">
        <v>6</v>
      </c>
      <c r="B15" s="45" t="s">
        <v>33</v>
      </c>
      <c r="C15" s="46">
        <f t="shared" si="0"/>
        <v>4141.9</v>
      </c>
      <c r="D15" s="46">
        <f t="shared" si="1"/>
        <v>4160.9</v>
      </c>
      <c r="E15" s="3">
        <f t="shared" si="2"/>
        <v>100.45872667133442</v>
      </c>
      <c r="F15" s="29">
        <v>926.8</v>
      </c>
      <c r="G15" s="3">
        <v>946.5</v>
      </c>
      <c r="H15" s="3">
        <f t="shared" si="3"/>
        <v>102.12559343979284</v>
      </c>
      <c r="I15" s="3">
        <f t="shared" si="4"/>
        <v>648.9</v>
      </c>
      <c r="J15" s="29">
        <v>222.9</v>
      </c>
      <c r="K15" s="3">
        <v>225.6</v>
      </c>
      <c r="L15" s="3">
        <f t="shared" si="23"/>
        <v>101.21130551816957</v>
      </c>
      <c r="M15" s="29">
        <v>0</v>
      </c>
      <c r="N15" s="3">
        <v>0</v>
      </c>
      <c r="O15" s="3" t="e">
        <f t="shared" si="5"/>
        <v>#DIV/0!</v>
      </c>
      <c r="P15" s="29">
        <v>67.1</v>
      </c>
      <c r="Q15" s="3">
        <v>68.1</v>
      </c>
      <c r="R15" s="3">
        <f t="shared" si="6"/>
        <v>101.4903129657228</v>
      </c>
      <c r="S15" s="29">
        <v>350.2</v>
      </c>
      <c r="T15" s="3">
        <v>355.2</v>
      </c>
      <c r="U15" s="3">
        <f t="shared" si="7"/>
        <v>101.42775556824672</v>
      </c>
      <c r="V15" s="29">
        <v>10.9</v>
      </c>
      <c r="W15" s="14">
        <v>11</v>
      </c>
      <c r="X15" s="3">
        <f t="shared" si="8"/>
        <v>100.91743119266054</v>
      </c>
      <c r="Y15" s="29"/>
      <c r="Z15" s="14"/>
      <c r="AA15" s="3" t="e">
        <f t="shared" si="9"/>
        <v>#DIV/0!</v>
      </c>
      <c r="AB15" s="29">
        <v>0.4</v>
      </c>
      <c r="AC15" s="3">
        <v>0.4</v>
      </c>
      <c r="AD15" s="3">
        <f t="shared" si="10"/>
        <v>100</v>
      </c>
      <c r="AE15" s="29"/>
      <c r="AF15" s="3"/>
      <c r="AG15" s="3" t="e">
        <f t="shared" si="11"/>
        <v>#DIV/0!</v>
      </c>
      <c r="AH15" s="29">
        <v>3215.1</v>
      </c>
      <c r="AI15" s="3">
        <v>3214.4</v>
      </c>
      <c r="AJ15" s="3">
        <f t="shared" si="24"/>
        <v>99.97822773786197</v>
      </c>
      <c r="AK15" s="29">
        <v>2064.3</v>
      </c>
      <c r="AL15" s="3">
        <v>2064.3</v>
      </c>
      <c r="AM15" s="3">
        <f t="shared" si="12"/>
        <v>100</v>
      </c>
      <c r="AN15" s="29">
        <v>588</v>
      </c>
      <c r="AO15" s="3">
        <v>588</v>
      </c>
      <c r="AP15" s="3">
        <f t="shared" si="13"/>
        <v>100</v>
      </c>
      <c r="AQ15" s="31">
        <v>4527.2</v>
      </c>
      <c r="AR15" s="4">
        <v>4525.5</v>
      </c>
      <c r="AS15" s="3">
        <f t="shared" si="14"/>
        <v>99.96244919597103</v>
      </c>
      <c r="AT15" s="51">
        <v>977</v>
      </c>
      <c r="AU15" s="3">
        <v>976</v>
      </c>
      <c r="AV15" s="3">
        <f t="shared" si="15"/>
        <v>99.89764585465711</v>
      </c>
      <c r="AW15" s="49">
        <v>974.6</v>
      </c>
      <c r="AX15" s="4">
        <v>974.6</v>
      </c>
      <c r="AY15" s="3">
        <f t="shared" si="16"/>
        <v>100</v>
      </c>
      <c r="AZ15" s="31">
        <v>661.4</v>
      </c>
      <c r="BA15" s="6">
        <v>661.4</v>
      </c>
      <c r="BB15" s="14">
        <f t="shared" si="17"/>
        <v>100</v>
      </c>
      <c r="BC15" s="49">
        <v>632.9</v>
      </c>
      <c r="BD15" s="6">
        <v>632.3</v>
      </c>
      <c r="BE15" s="3">
        <f t="shared" si="18"/>
        <v>99.90519829356928</v>
      </c>
      <c r="BF15" s="49">
        <v>2193.5</v>
      </c>
      <c r="BG15" s="4">
        <v>2193.5</v>
      </c>
      <c r="BH15" s="3">
        <f t="shared" si="19"/>
        <v>100</v>
      </c>
      <c r="BI15" s="47">
        <f t="shared" si="20"/>
        <v>-385.3000000000002</v>
      </c>
      <c r="BJ15" s="50">
        <f t="shared" si="21"/>
        <v>-364.60000000000036</v>
      </c>
      <c r="BK15" s="3">
        <f t="shared" si="22"/>
        <v>94.62756293797047</v>
      </c>
      <c r="BM15" s="20"/>
    </row>
    <row r="16" spans="1:65" s="18" customFormat="1" ht="12.75">
      <c r="A16" s="2">
        <v>7</v>
      </c>
      <c r="B16" s="45" t="s">
        <v>34</v>
      </c>
      <c r="C16" s="46">
        <f t="shared" si="0"/>
        <v>3602.1</v>
      </c>
      <c r="D16" s="46">
        <f t="shared" si="1"/>
        <v>3796.2000000000003</v>
      </c>
      <c r="E16" s="3">
        <f t="shared" si="2"/>
        <v>105.38852336137255</v>
      </c>
      <c r="F16" s="29">
        <v>203.5</v>
      </c>
      <c r="G16" s="3">
        <v>398.9</v>
      </c>
      <c r="H16" s="3">
        <f t="shared" si="3"/>
        <v>196.019656019656</v>
      </c>
      <c r="I16" s="3">
        <f t="shared" si="4"/>
        <v>300.2</v>
      </c>
      <c r="J16" s="29">
        <v>28.8</v>
      </c>
      <c r="K16" s="3">
        <v>34.9</v>
      </c>
      <c r="L16" s="3">
        <f t="shared" si="23"/>
        <v>121.18055555555556</v>
      </c>
      <c r="M16" s="29">
        <v>8.6</v>
      </c>
      <c r="N16" s="3">
        <v>36.8</v>
      </c>
      <c r="O16" s="3">
        <f t="shared" si="5"/>
        <v>427.906976744186</v>
      </c>
      <c r="P16" s="29">
        <v>19.3</v>
      </c>
      <c r="Q16" s="3">
        <v>26.9</v>
      </c>
      <c r="R16" s="3">
        <f t="shared" si="6"/>
        <v>139.3782383419689</v>
      </c>
      <c r="S16" s="29">
        <v>97.8</v>
      </c>
      <c r="T16" s="3">
        <v>201.6</v>
      </c>
      <c r="U16" s="3">
        <f t="shared" si="7"/>
        <v>206.13496932515338</v>
      </c>
      <c r="V16" s="29">
        <v>10</v>
      </c>
      <c r="W16" s="14">
        <v>11.5</v>
      </c>
      <c r="X16" s="3">
        <f t="shared" si="8"/>
        <v>114.99999999999999</v>
      </c>
      <c r="Y16" s="29"/>
      <c r="Z16" s="14"/>
      <c r="AA16" s="3" t="e">
        <f t="shared" si="9"/>
        <v>#DIV/0!</v>
      </c>
      <c r="AB16" s="29">
        <v>2.3</v>
      </c>
      <c r="AC16" s="3">
        <v>27.8</v>
      </c>
      <c r="AD16" s="3">
        <f t="shared" si="10"/>
        <v>1208.695652173913</v>
      </c>
      <c r="AE16" s="29"/>
      <c r="AF16" s="3"/>
      <c r="AG16" s="3" t="e">
        <f t="shared" si="11"/>
        <v>#DIV/0!</v>
      </c>
      <c r="AH16" s="29">
        <v>3398.6</v>
      </c>
      <c r="AI16" s="3">
        <v>3397.3</v>
      </c>
      <c r="AJ16" s="3">
        <f t="shared" si="24"/>
        <v>99.96174895545225</v>
      </c>
      <c r="AK16" s="29">
        <v>1300.1</v>
      </c>
      <c r="AL16" s="3">
        <v>1300.1</v>
      </c>
      <c r="AM16" s="3">
        <f t="shared" si="12"/>
        <v>100</v>
      </c>
      <c r="AN16" s="29">
        <v>585.2</v>
      </c>
      <c r="AO16" s="3">
        <v>585.2</v>
      </c>
      <c r="AP16" s="3">
        <f t="shared" si="13"/>
        <v>100</v>
      </c>
      <c r="AQ16" s="31">
        <v>4037</v>
      </c>
      <c r="AR16" s="4">
        <v>4031.3</v>
      </c>
      <c r="AS16" s="3">
        <f t="shared" si="14"/>
        <v>99.85880604409215</v>
      </c>
      <c r="AT16" s="51">
        <v>900.3</v>
      </c>
      <c r="AU16" s="3">
        <v>895.8</v>
      </c>
      <c r="AV16" s="3">
        <f t="shared" si="15"/>
        <v>99.50016661112963</v>
      </c>
      <c r="AW16" s="49">
        <v>893.5</v>
      </c>
      <c r="AX16" s="4">
        <v>890.1</v>
      </c>
      <c r="AY16" s="3">
        <f t="shared" si="16"/>
        <v>99.61947397873531</v>
      </c>
      <c r="AZ16" s="31">
        <v>320.6</v>
      </c>
      <c r="BA16" s="6">
        <v>320.6</v>
      </c>
      <c r="BB16" s="14">
        <f t="shared" si="17"/>
        <v>100</v>
      </c>
      <c r="BC16" s="49">
        <v>333.9</v>
      </c>
      <c r="BD16" s="6">
        <v>332.7</v>
      </c>
      <c r="BE16" s="3">
        <f t="shared" si="18"/>
        <v>99.64061096136568</v>
      </c>
      <c r="BF16" s="49">
        <v>815.4</v>
      </c>
      <c r="BG16" s="4">
        <v>815.4</v>
      </c>
      <c r="BH16" s="3">
        <f t="shared" si="19"/>
        <v>100</v>
      </c>
      <c r="BI16" s="47">
        <f t="shared" si="20"/>
        <v>-434.9000000000001</v>
      </c>
      <c r="BJ16" s="50">
        <f t="shared" si="21"/>
        <v>-235.0999999999999</v>
      </c>
      <c r="BK16" s="3">
        <f t="shared" si="22"/>
        <v>54.05840423085764</v>
      </c>
      <c r="BM16" s="20"/>
    </row>
    <row r="17" spans="1:65" s="18" customFormat="1" ht="12.75">
      <c r="A17" s="2">
        <v>8</v>
      </c>
      <c r="B17" s="45" t="s">
        <v>35</v>
      </c>
      <c r="C17" s="46">
        <f t="shared" si="0"/>
        <v>3328</v>
      </c>
      <c r="D17" s="46">
        <f t="shared" si="1"/>
        <v>3500.8</v>
      </c>
      <c r="E17" s="3">
        <f t="shared" si="2"/>
        <v>105.1923076923077</v>
      </c>
      <c r="F17" s="29">
        <v>1181.8</v>
      </c>
      <c r="G17" s="3">
        <v>1355.2</v>
      </c>
      <c r="H17" s="3">
        <f t="shared" si="3"/>
        <v>114.67253342359113</v>
      </c>
      <c r="I17" s="3">
        <f t="shared" si="4"/>
        <v>1043.1</v>
      </c>
      <c r="J17" s="29">
        <v>504</v>
      </c>
      <c r="K17" s="3">
        <v>585.9</v>
      </c>
      <c r="L17" s="3">
        <f t="shared" si="23"/>
        <v>116.24999999999999</v>
      </c>
      <c r="M17" s="29">
        <v>0.5</v>
      </c>
      <c r="N17" s="3">
        <v>1.1</v>
      </c>
      <c r="O17" s="3">
        <f t="shared" si="5"/>
        <v>220.00000000000003</v>
      </c>
      <c r="P17" s="29">
        <v>72.9</v>
      </c>
      <c r="Q17" s="3">
        <v>83.3</v>
      </c>
      <c r="R17" s="3">
        <f t="shared" si="6"/>
        <v>114.26611796982166</v>
      </c>
      <c r="S17" s="29">
        <v>343.4</v>
      </c>
      <c r="T17" s="3">
        <v>372.8</v>
      </c>
      <c r="U17" s="3">
        <f t="shared" si="7"/>
        <v>108.5614443797321</v>
      </c>
      <c r="V17" s="29">
        <v>2</v>
      </c>
      <c r="W17" s="14">
        <v>21</v>
      </c>
      <c r="X17" s="3">
        <f t="shared" si="8"/>
        <v>1050</v>
      </c>
      <c r="Y17" s="29"/>
      <c r="Z17" s="14"/>
      <c r="AA17" s="3" t="e">
        <f t="shared" si="9"/>
        <v>#DIV/0!</v>
      </c>
      <c r="AB17" s="29">
        <v>0.9</v>
      </c>
      <c r="AC17" s="3">
        <v>22.5</v>
      </c>
      <c r="AD17" s="3">
        <f t="shared" si="10"/>
        <v>2500</v>
      </c>
      <c r="AE17" s="29"/>
      <c r="AF17" s="3"/>
      <c r="AG17" s="3" t="e">
        <f t="shared" si="11"/>
        <v>#DIV/0!</v>
      </c>
      <c r="AH17" s="29">
        <v>2146.2</v>
      </c>
      <c r="AI17" s="3">
        <v>2145.6</v>
      </c>
      <c r="AJ17" s="3">
        <f t="shared" si="24"/>
        <v>99.97204361196533</v>
      </c>
      <c r="AK17" s="29">
        <v>1613.9</v>
      </c>
      <c r="AL17" s="3">
        <v>1613.9</v>
      </c>
      <c r="AM17" s="3">
        <f t="shared" si="12"/>
        <v>100</v>
      </c>
      <c r="AN17" s="29">
        <v>0</v>
      </c>
      <c r="AO17" s="3"/>
      <c r="AP17" s="3" t="e">
        <f t="shared" si="13"/>
        <v>#DIV/0!</v>
      </c>
      <c r="AQ17" s="31">
        <v>3485.4</v>
      </c>
      <c r="AR17" s="4">
        <v>3453.6</v>
      </c>
      <c r="AS17" s="3">
        <f t="shared" si="14"/>
        <v>99.08762265450163</v>
      </c>
      <c r="AT17" s="51">
        <v>968.9</v>
      </c>
      <c r="AU17" s="3">
        <v>962.5</v>
      </c>
      <c r="AV17" s="3">
        <f t="shared" si="15"/>
        <v>99.33945711631748</v>
      </c>
      <c r="AW17" s="49">
        <v>965</v>
      </c>
      <c r="AX17" s="4">
        <v>959.5</v>
      </c>
      <c r="AY17" s="3">
        <f t="shared" si="16"/>
        <v>99.4300518134715</v>
      </c>
      <c r="AZ17" s="31">
        <v>644.9</v>
      </c>
      <c r="BA17" s="6">
        <v>644.9</v>
      </c>
      <c r="BB17" s="14">
        <f t="shared" si="17"/>
        <v>100</v>
      </c>
      <c r="BC17" s="49">
        <v>700.7</v>
      </c>
      <c r="BD17" s="6">
        <v>699.9</v>
      </c>
      <c r="BE17" s="3">
        <f t="shared" si="18"/>
        <v>99.88582845725702</v>
      </c>
      <c r="BF17" s="49">
        <v>1107.1</v>
      </c>
      <c r="BG17" s="4">
        <v>1082.4</v>
      </c>
      <c r="BH17" s="3">
        <f t="shared" si="19"/>
        <v>97.76894589467982</v>
      </c>
      <c r="BI17" s="47">
        <f t="shared" si="20"/>
        <v>-157.4000000000001</v>
      </c>
      <c r="BJ17" s="50">
        <f t="shared" si="21"/>
        <v>47.20000000000027</v>
      </c>
      <c r="BK17" s="3">
        <f t="shared" si="22"/>
        <v>-29.9872935196952</v>
      </c>
      <c r="BM17" s="20"/>
    </row>
    <row r="18" spans="1:65" s="18" customFormat="1" ht="12.75">
      <c r="A18" s="2">
        <v>9</v>
      </c>
      <c r="B18" s="45" t="s">
        <v>36</v>
      </c>
      <c r="C18" s="46">
        <f t="shared" si="0"/>
        <v>10516.7</v>
      </c>
      <c r="D18" s="46">
        <f t="shared" si="1"/>
        <v>11191.199999999999</v>
      </c>
      <c r="E18" s="3">
        <f t="shared" si="2"/>
        <v>106.4136088316677</v>
      </c>
      <c r="F18" s="29">
        <v>2205.7</v>
      </c>
      <c r="G18" s="3">
        <v>2868.9</v>
      </c>
      <c r="H18" s="3">
        <f t="shared" si="3"/>
        <v>130.0675522509861</v>
      </c>
      <c r="I18" s="3">
        <f t="shared" si="4"/>
        <v>1823.4</v>
      </c>
      <c r="J18" s="29">
        <v>1054.6</v>
      </c>
      <c r="K18" s="3">
        <v>1230.7</v>
      </c>
      <c r="L18" s="3">
        <f t="shared" si="23"/>
        <v>116.69827422719517</v>
      </c>
      <c r="M18" s="29">
        <v>0</v>
      </c>
      <c r="N18" s="3">
        <v>0</v>
      </c>
      <c r="O18" s="3" t="e">
        <f t="shared" si="5"/>
        <v>#DIV/0!</v>
      </c>
      <c r="P18" s="29">
        <v>58.3</v>
      </c>
      <c r="Q18" s="3">
        <v>75.9</v>
      </c>
      <c r="R18" s="3">
        <f t="shared" si="6"/>
        <v>130.18867924528303</v>
      </c>
      <c r="S18" s="29">
        <v>463.2</v>
      </c>
      <c r="T18" s="3">
        <v>516.8</v>
      </c>
      <c r="U18" s="3">
        <f t="shared" si="7"/>
        <v>111.57167530224524</v>
      </c>
      <c r="V18" s="29">
        <v>22.8</v>
      </c>
      <c r="W18" s="14">
        <v>23.1</v>
      </c>
      <c r="X18" s="3">
        <f t="shared" si="8"/>
        <v>101.3157894736842</v>
      </c>
      <c r="Y18" s="29">
        <v>16.5</v>
      </c>
      <c r="Z18" s="14">
        <v>16.5</v>
      </c>
      <c r="AA18" s="3">
        <f t="shared" si="9"/>
        <v>100</v>
      </c>
      <c r="AB18" s="29">
        <v>10.8</v>
      </c>
      <c r="AC18" s="3">
        <v>37.7</v>
      </c>
      <c r="AD18" s="3">
        <f t="shared" si="10"/>
        <v>349.0740740740741</v>
      </c>
      <c r="AE18" s="29"/>
      <c r="AF18" s="3"/>
      <c r="AG18" s="3" t="e">
        <f t="shared" si="11"/>
        <v>#DIV/0!</v>
      </c>
      <c r="AH18" s="29">
        <v>8311</v>
      </c>
      <c r="AI18" s="3">
        <v>8322.3</v>
      </c>
      <c r="AJ18" s="3">
        <f t="shared" si="24"/>
        <v>100.13596438455059</v>
      </c>
      <c r="AK18" s="29">
        <v>3613.2</v>
      </c>
      <c r="AL18" s="3">
        <v>3613.2</v>
      </c>
      <c r="AM18" s="3">
        <f t="shared" si="12"/>
        <v>100</v>
      </c>
      <c r="AN18" s="29">
        <v>360.2</v>
      </c>
      <c r="AO18" s="3">
        <v>360.2</v>
      </c>
      <c r="AP18" s="3">
        <f t="shared" si="13"/>
        <v>100</v>
      </c>
      <c r="AQ18" s="31">
        <v>10668.7</v>
      </c>
      <c r="AR18" s="4">
        <v>10666.9</v>
      </c>
      <c r="AS18" s="3">
        <f t="shared" si="14"/>
        <v>99.98312821618379</v>
      </c>
      <c r="AT18" s="51">
        <v>1170.8</v>
      </c>
      <c r="AU18" s="3">
        <v>1169.8</v>
      </c>
      <c r="AV18" s="3">
        <f t="shared" si="15"/>
        <v>99.91458831568158</v>
      </c>
      <c r="AW18" s="49">
        <v>1133.7</v>
      </c>
      <c r="AX18" s="4">
        <v>1133.7</v>
      </c>
      <c r="AY18" s="3">
        <f t="shared" si="16"/>
        <v>100</v>
      </c>
      <c r="AZ18" s="31">
        <v>1453.6</v>
      </c>
      <c r="BA18" s="6">
        <v>1453.6</v>
      </c>
      <c r="BB18" s="14">
        <f t="shared" si="17"/>
        <v>100</v>
      </c>
      <c r="BC18" s="49">
        <v>1206.9</v>
      </c>
      <c r="BD18" s="6">
        <v>1206</v>
      </c>
      <c r="BE18" s="3">
        <f t="shared" si="18"/>
        <v>99.92542878448918</v>
      </c>
      <c r="BF18" s="49">
        <v>2686.4</v>
      </c>
      <c r="BG18" s="4">
        <v>2686.4</v>
      </c>
      <c r="BH18" s="3">
        <f t="shared" si="19"/>
        <v>100</v>
      </c>
      <c r="BI18" s="47">
        <f t="shared" si="20"/>
        <v>-152</v>
      </c>
      <c r="BJ18" s="50">
        <f t="shared" si="21"/>
        <v>524.2999999999993</v>
      </c>
      <c r="BK18" s="3">
        <f t="shared" si="22"/>
        <v>-344.9342105263153</v>
      </c>
      <c r="BM18" s="20"/>
    </row>
    <row r="19" spans="1:65" s="18" customFormat="1" ht="12.75" customHeight="1">
      <c r="A19" s="2">
        <v>10</v>
      </c>
      <c r="B19" s="45" t="s">
        <v>37</v>
      </c>
      <c r="C19" s="46">
        <f t="shared" si="0"/>
        <v>3808.7999999999997</v>
      </c>
      <c r="D19" s="46">
        <f t="shared" si="1"/>
        <v>3865.7999999999997</v>
      </c>
      <c r="E19" s="3">
        <f t="shared" si="2"/>
        <v>101.49653434152488</v>
      </c>
      <c r="F19" s="29">
        <v>460.2</v>
      </c>
      <c r="G19" s="3">
        <v>517.6</v>
      </c>
      <c r="H19" s="3">
        <f t="shared" si="3"/>
        <v>112.47283789656673</v>
      </c>
      <c r="I19" s="3">
        <f t="shared" si="4"/>
        <v>233.4</v>
      </c>
      <c r="J19" s="29">
        <v>56.8</v>
      </c>
      <c r="K19" s="3">
        <v>72.1</v>
      </c>
      <c r="L19" s="3">
        <f t="shared" si="23"/>
        <v>126.93661971830986</v>
      </c>
      <c r="M19" s="29">
        <v>0</v>
      </c>
      <c r="N19" s="3">
        <v>0</v>
      </c>
      <c r="O19" s="3" t="e">
        <f t="shared" si="5"/>
        <v>#DIV/0!</v>
      </c>
      <c r="P19" s="29">
        <v>26.7</v>
      </c>
      <c r="Q19" s="3">
        <v>30</v>
      </c>
      <c r="R19" s="3">
        <f t="shared" si="6"/>
        <v>112.35955056179776</v>
      </c>
      <c r="S19" s="29">
        <v>121.6</v>
      </c>
      <c r="T19" s="3">
        <v>131.3</v>
      </c>
      <c r="U19" s="3">
        <f t="shared" si="7"/>
        <v>107.97697368421053</v>
      </c>
      <c r="V19" s="29">
        <v>40</v>
      </c>
      <c r="W19" s="14">
        <v>45.6</v>
      </c>
      <c r="X19" s="3">
        <f t="shared" si="8"/>
        <v>114.00000000000001</v>
      </c>
      <c r="Y19" s="29"/>
      <c r="Z19" s="14"/>
      <c r="AA19" s="3" t="e">
        <f t="shared" si="9"/>
        <v>#DIV/0!</v>
      </c>
      <c r="AB19" s="29">
        <v>1.3</v>
      </c>
      <c r="AC19" s="3">
        <v>2.7</v>
      </c>
      <c r="AD19" s="3">
        <f t="shared" si="10"/>
        <v>207.6923076923077</v>
      </c>
      <c r="AE19" s="29"/>
      <c r="AF19" s="3"/>
      <c r="AG19" s="3" t="e">
        <f t="shared" si="11"/>
        <v>#DIV/0!</v>
      </c>
      <c r="AH19" s="29">
        <v>3348.6</v>
      </c>
      <c r="AI19" s="3">
        <v>3348.2</v>
      </c>
      <c r="AJ19" s="3">
        <f t="shared" si="24"/>
        <v>99.98805470943081</v>
      </c>
      <c r="AK19" s="29">
        <v>1890.1</v>
      </c>
      <c r="AL19" s="3">
        <v>1890.1</v>
      </c>
      <c r="AM19" s="3">
        <f t="shared" si="12"/>
        <v>100</v>
      </c>
      <c r="AN19" s="29">
        <v>22.7</v>
      </c>
      <c r="AO19" s="3">
        <v>22.7</v>
      </c>
      <c r="AP19" s="3">
        <f t="shared" si="13"/>
        <v>100</v>
      </c>
      <c r="AQ19" s="31">
        <v>3834.6</v>
      </c>
      <c r="AR19" s="4">
        <v>3833.2</v>
      </c>
      <c r="AS19" s="3">
        <f t="shared" si="14"/>
        <v>99.96349032493612</v>
      </c>
      <c r="AT19" s="51">
        <v>865.4</v>
      </c>
      <c r="AU19" s="3">
        <v>864.4</v>
      </c>
      <c r="AV19" s="3">
        <f t="shared" si="15"/>
        <v>99.8844464987289</v>
      </c>
      <c r="AW19" s="49">
        <v>864.4</v>
      </c>
      <c r="AX19" s="4">
        <v>864.4</v>
      </c>
      <c r="AY19" s="3">
        <f t="shared" si="16"/>
        <v>100</v>
      </c>
      <c r="AZ19" s="31">
        <v>459.1</v>
      </c>
      <c r="BA19" s="6">
        <v>459.1</v>
      </c>
      <c r="BB19" s="14">
        <f t="shared" si="17"/>
        <v>100</v>
      </c>
      <c r="BC19" s="49">
        <v>390.6</v>
      </c>
      <c r="BD19" s="6">
        <v>390.2</v>
      </c>
      <c r="BE19" s="3">
        <f t="shared" si="18"/>
        <v>99.89759344598053</v>
      </c>
      <c r="BF19" s="49">
        <v>1308.1</v>
      </c>
      <c r="BG19" s="4">
        <v>1308.1</v>
      </c>
      <c r="BH19" s="3">
        <f t="shared" si="19"/>
        <v>100</v>
      </c>
      <c r="BI19" s="47">
        <f t="shared" si="20"/>
        <v>-25.800000000000182</v>
      </c>
      <c r="BJ19" s="50">
        <f t="shared" si="21"/>
        <v>32.59999999999991</v>
      </c>
      <c r="BK19" s="3">
        <f t="shared" si="22"/>
        <v>-126.35658914728558</v>
      </c>
      <c r="BM19" s="20"/>
    </row>
    <row r="20" spans="1:65" s="18" customFormat="1" ht="12.75">
      <c r="A20" s="2">
        <v>11</v>
      </c>
      <c r="B20" s="45" t="s">
        <v>38</v>
      </c>
      <c r="C20" s="46">
        <f t="shared" si="0"/>
        <v>3394.7</v>
      </c>
      <c r="D20" s="46">
        <f t="shared" si="1"/>
        <v>3421</v>
      </c>
      <c r="E20" s="3">
        <f t="shared" si="2"/>
        <v>100.77473709016998</v>
      </c>
      <c r="F20" s="29">
        <v>455.1</v>
      </c>
      <c r="G20" s="3">
        <v>482</v>
      </c>
      <c r="H20" s="3">
        <f>G20/F20*100</f>
        <v>105.91078883761811</v>
      </c>
      <c r="I20" s="3">
        <f t="shared" si="4"/>
        <v>198.20000000000002</v>
      </c>
      <c r="J20" s="29">
        <v>46</v>
      </c>
      <c r="K20" s="3">
        <v>60.5</v>
      </c>
      <c r="L20" s="3">
        <f t="shared" si="23"/>
        <v>131.52173913043478</v>
      </c>
      <c r="M20" s="29">
        <v>8.4</v>
      </c>
      <c r="N20" s="3">
        <v>8.4</v>
      </c>
      <c r="O20" s="3">
        <f t="shared" si="5"/>
        <v>100</v>
      </c>
      <c r="P20" s="29">
        <v>40.5</v>
      </c>
      <c r="Q20" s="3">
        <v>41.9</v>
      </c>
      <c r="R20" s="3">
        <f t="shared" si="6"/>
        <v>103.45679012345678</v>
      </c>
      <c r="S20" s="29">
        <v>81.3</v>
      </c>
      <c r="T20" s="3">
        <v>87.4</v>
      </c>
      <c r="U20" s="3">
        <f t="shared" si="7"/>
        <v>107.50307503075032</v>
      </c>
      <c r="V20" s="29">
        <v>7</v>
      </c>
      <c r="W20" s="14">
        <v>7.4</v>
      </c>
      <c r="X20" s="3">
        <f t="shared" si="8"/>
        <v>105.71428571428572</v>
      </c>
      <c r="Y20" s="29"/>
      <c r="Z20" s="14"/>
      <c r="AA20" s="3" t="e">
        <f t="shared" si="9"/>
        <v>#DIV/0!</v>
      </c>
      <c r="AB20" s="29">
        <v>0</v>
      </c>
      <c r="AC20" s="3">
        <v>0</v>
      </c>
      <c r="AD20" s="3" t="e">
        <f t="shared" si="10"/>
        <v>#DIV/0!</v>
      </c>
      <c r="AE20" s="29"/>
      <c r="AF20" s="3"/>
      <c r="AG20" s="3" t="e">
        <f t="shared" si="11"/>
        <v>#DIV/0!</v>
      </c>
      <c r="AH20" s="29">
        <v>2939.6</v>
      </c>
      <c r="AI20" s="3">
        <v>2939</v>
      </c>
      <c r="AJ20" s="3">
        <f t="shared" si="24"/>
        <v>99.97958905973601</v>
      </c>
      <c r="AK20" s="29">
        <v>1769.7</v>
      </c>
      <c r="AL20" s="3">
        <v>1769.7</v>
      </c>
      <c r="AM20" s="3">
        <f t="shared" si="12"/>
        <v>100</v>
      </c>
      <c r="AN20" s="29">
        <v>197.5</v>
      </c>
      <c r="AO20" s="3">
        <v>197.5</v>
      </c>
      <c r="AP20" s="3">
        <f t="shared" si="13"/>
        <v>100</v>
      </c>
      <c r="AQ20" s="31">
        <v>3594.7</v>
      </c>
      <c r="AR20" s="4">
        <v>3579.6</v>
      </c>
      <c r="AS20" s="3">
        <f t="shared" si="14"/>
        <v>99.57993712966312</v>
      </c>
      <c r="AT20" s="51">
        <v>1041.7</v>
      </c>
      <c r="AU20" s="3">
        <v>1026.7</v>
      </c>
      <c r="AV20" s="3">
        <f t="shared" si="15"/>
        <v>98.56004607852549</v>
      </c>
      <c r="AW20" s="49">
        <v>1034.6</v>
      </c>
      <c r="AX20" s="4">
        <v>1020.5</v>
      </c>
      <c r="AY20" s="3">
        <f t="shared" si="16"/>
        <v>98.63715445582835</v>
      </c>
      <c r="AZ20" s="32">
        <v>439.6</v>
      </c>
      <c r="BA20" s="6">
        <v>439.6</v>
      </c>
      <c r="BB20" s="14">
        <f t="shared" si="17"/>
        <v>100</v>
      </c>
      <c r="BC20" s="49">
        <v>595.5</v>
      </c>
      <c r="BD20" s="6">
        <v>595.5</v>
      </c>
      <c r="BE20" s="3">
        <f t="shared" si="18"/>
        <v>100</v>
      </c>
      <c r="BF20" s="49">
        <v>907</v>
      </c>
      <c r="BG20" s="4">
        <v>907</v>
      </c>
      <c r="BH20" s="3">
        <f t="shared" si="19"/>
        <v>100</v>
      </c>
      <c r="BI20" s="47">
        <f t="shared" si="20"/>
        <v>-200</v>
      </c>
      <c r="BJ20" s="50">
        <f t="shared" si="21"/>
        <v>-158.5999999999999</v>
      </c>
      <c r="BK20" s="3">
        <f t="shared" si="22"/>
        <v>79.29999999999995</v>
      </c>
      <c r="BM20" s="20"/>
    </row>
    <row r="21" spans="1:65" s="18" customFormat="1" ht="12.75">
      <c r="A21" s="2">
        <v>12</v>
      </c>
      <c r="B21" s="45" t="s">
        <v>27</v>
      </c>
      <c r="C21" s="46">
        <f t="shared" si="0"/>
        <v>6561.799999999999</v>
      </c>
      <c r="D21" s="46">
        <f t="shared" si="1"/>
        <v>5697</v>
      </c>
      <c r="E21" s="3">
        <f t="shared" si="2"/>
        <v>86.82068944496937</v>
      </c>
      <c r="F21" s="29">
        <v>1178.6</v>
      </c>
      <c r="G21" s="3">
        <v>1539.8</v>
      </c>
      <c r="H21" s="3">
        <f t="shared" si="3"/>
        <v>130.64652978109623</v>
      </c>
      <c r="I21" s="3">
        <f t="shared" si="4"/>
        <v>691.2</v>
      </c>
      <c r="J21" s="29">
        <v>138.5</v>
      </c>
      <c r="K21" s="3">
        <v>213.5</v>
      </c>
      <c r="L21" s="3">
        <f t="shared" si="23"/>
        <v>154.15162454873646</v>
      </c>
      <c r="M21" s="29">
        <v>2.2</v>
      </c>
      <c r="N21" s="3">
        <v>12.5</v>
      </c>
      <c r="O21" s="3">
        <f t="shared" si="5"/>
        <v>568.1818181818181</v>
      </c>
      <c r="P21" s="29">
        <v>54</v>
      </c>
      <c r="Q21" s="3">
        <v>114.8</v>
      </c>
      <c r="R21" s="3">
        <f t="shared" si="6"/>
        <v>212.59259259259258</v>
      </c>
      <c r="S21" s="29">
        <v>279.9</v>
      </c>
      <c r="T21" s="3">
        <v>350.4</v>
      </c>
      <c r="U21" s="3">
        <f t="shared" si="7"/>
        <v>125.18756698821008</v>
      </c>
      <c r="V21" s="29">
        <v>700</v>
      </c>
      <c r="W21" s="14">
        <v>842.4</v>
      </c>
      <c r="X21" s="3">
        <f t="shared" si="8"/>
        <v>120.34285714285713</v>
      </c>
      <c r="Y21" s="29"/>
      <c r="Z21" s="14"/>
      <c r="AA21" s="3" t="e">
        <f t="shared" si="9"/>
        <v>#DIV/0!</v>
      </c>
      <c r="AB21" s="29">
        <v>0</v>
      </c>
      <c r="AC21" s="3">
        <v>0</v>
      </c>
      <c r="AD21" s="3" t="e">
        <f t="shared" si="10"/>
        <v>#DIV/0!</v>
      </c>
      <c r="AE21" s="29"/>
      <c r="AF21" s="3"/>
      <c r="AG21" s="3" t="e">
        <f t="shared" si="11"/>
        <v>#DIV/0!</v>
      </c>
      <c r="AH21" s="29">
        <v>5383.2</v>
      </c>
      <c r="AI21" s="3">
        <v>4157.2</v>
      </c>
      <c r="AJ21" s="3">
        <f t="shared" si="24"/>
        <v>77.2254421162134</v>
      </c>
      <c r="AK21" s="29">
        <v>1954</v>
      </c>
      <c r="AL21" s="3">
        <v>1954</v>
      </c>
      <c r="AM21" s="3">
        <f t="shared" si="12"/>
        <v>100</v>
      </c>
      <c r="AN21" s="29">
        <v>0</v>
      </c>
      <c r="AO21" s="3"/>
      <c r="AP21" s="3" t="e">
        <f t="shared" si="13"/>
        <v>#DIV/0!</v>
      </c>
      <c r="AQ21" s="31">
        <v>6910.7</v>
      </c>
      <c r="AR21" s="4">
        <v>5682.7</v>
      </c>
      <c r="AS21" s="3">
        <f t="shared" si="14"/>
        <v>82.23045422316119</v>
      </c>
      <c r="AT21" s="51">
        <v>1138.6</v>
      </c>
      <c r="AU21" s="3">
        <v>1136.6</v>
      </c>
      <c r="AV21" s="3">
        <f t="shared" si="15"/>
        <v>99.82434568768663</v>
      </c>
      <c r="AW21" s="49">
        <v>1062.3</v>
      </c>
      <c r="AX21" s="4">
        <v>1062.3</v>
      </c>
      <c r="AY21" s="3">
        <f t="shared" si="16"/>
        <v>100</v>
      </c>
      <c r="AZ21" s="31">
        <v>698.3</v>
      </c>
      <c r="BA21" s="6">
        <v>698.3</v>
      </c>
      <c r="BB21" s="14">
        <f t="shared" si="17"/>
        <v>100</v>
      </c>
      <c r="BC21" s="49">
        <v>344.5</v>
      </c>
      <c r="BD21" s="6">
        <v>344.3</v>
      </c>
      <c r="BE21" s="3">
        <f t="shared" si="18"/>
        <v>99.94194484760523</v>
      </c>
      <c r="BF21" s="49">
        <v>1726.2</v>
      </c>
      <c r="BG21" s="4">
        <v>1726.2</v>
      </c>
      <c r="BH21" s="3">
        <f t="shared" si="19"/>
        <v>100</v>
      </c>
      <c r="BI21" s="47">
        <f t="shared" si="20"/>
        <v>-348.90000000000055</v>
      </c>
      <c r="BJ21" s="50">
        <f t="shared" si="21"/>
        <v>14.300000000000182</v>
      </c>
      <c r="BK21" s="3">
        <f t="shared" si="22"/>
        <v>-4.0985955861278764</v>
      </c>
      <c r="BM21" s="20"/>
    </row>
    <row r="22" spans="1:65" s="18" customFormat="1" ht="12.75">
      <c r="A22" s="2">
        <v>13</v>
      </c>
      <c r="B22" s="45" t="s">
        <v>39</v>
      </c>
      <c r="C22" s="46">
        <f t="shared" si="0"/>
        <v>4596.1</v>
      </c>
      <c r="D22" s="46">
        <f t="shared" si="1"/>
        <v>4736.4</v>
      </c>
      <c r="E22" s="3">
        <f t="shared" si="2"/>
        <v>103.05258806379321</v>
      </c>
      <c r="F22" s="29">
        <v>1307.5</v>
      </c>
      <c r="G22" s="3">
        <v>1447.9</v>
      </c>
      <c r="H22" s="3">
        <f t="shared" si="3"/>
        <v>110.73804971319312</v>
      </c>
      <c r="I22" s="3">
        <f t="shared" si="4"/>
        <v>863</v>
      </c>
      <c r="J22" s="29">
        <v>410.9</v>
      </c>
      <c r="K22" s="3">
        <v>446.3</v>
      </c>
      <c r="L22" s="3">
        <f t="shared" si="23"/>
        <v>108.61523485032856</v>
      </c>
      <c r="M22" s="29">
        <v>0</v>
      </c>
      <c r="N22" s="3">
        <v>0</v>
      </c>
      <c r="O22" s="3" t="e">
        <f t="shared" si="5"/>
        <v>#DIV/0!</v>
      </c>
      <c r="P22" s="29">
        <v>64.6</v>
      </c>
      <c r="Q22" s="3">
        <v>76.3</v>
      </c>
      <c r="R22" s="3">
        <f t="shared" si="6"/>
        <v>118.11145510835914</v>
      </c>
      <c r="S22" s="29">
        <v>329.3</v>
      </c>
      <c r="T22" s="3">
        <v>340.4</v>
      </c>
      <c r="U22" s="3">
        <f t="shared" si="7"/>
        <v>103.37078651685391</v>
      </c>
      <c r="V22" s="29">
        <v>243.6</v>
      </c>
      <c r="W22" s="14">
        <v>317.3</v>
      </c>
      <c r="X22" s="3">
        <f t="shared" si="8"/>
        <v>130.2545155993432</v>
      </c>
      <c r="Y22" s="29"/>
      <c r="Z22" s="14"/>
      <c r="AA22" s="3" t="e">
        <f t="shared" si="9"/>
        <v>#DIV/0!</v>
      </c>
      <c r="AB22" s="29">
        <v>32.8</v>
      </c>
      <c r="AC22" s="3">
        <v>41.3</v>
      </c>
      <c r="AD22" s="3">
        <f t="shared" si="10"/>
        <v>125.91463414634147</v>
      </c>
      <c r="AE22" s="29"/>
      <c r="AF22" s="3"/>
      <c r="AG22" s="3" t="e">
        <f t="shared" si="11"/>
        <v>#DIV/0!</v>
      </c>
      <c r="AH22" s="29">
        <v>3288.6</v>
      </c>
      <c r="AI22" s="3">
        <v>3288.5</v>
      </c>
      <c r="AJ22" s="3">
        <f t="shared" si="24"/>
        <v>99.99695919236149</v>
      </c>
      <c r="AK22" s="29">
        <v>2496.9</v>
      </c>
      <c r="AL22" s="3">
        <v>2496.9</v>
      </c>
      <c r="AM22" s="3">
        <f t="shared" si="12"/>
        <v>100</v>
      </c>
      <c r="AN22" s="29">
        <v>0</v>
      </c>
      <c r="AO22" s="3"/>
      <c r="AP22" s="3" t="e">
        <f t="shared" si="13"/>
        <v>#DIV/0!</v>
      </c>
      <c r="AQ22" s="31">
        <v>4710.6</v>
      </c>
      <c r="AR22" s="4">
        <v>4685.9</v>
      </c>
      <c r="AS22" s="3">
        <f t="shared" si="14"/>
        <v>99.47565066021312</v>
      </c>
      <c r="AT22" s="51">
        <v>1064.5</v>
      </c>
      <c r="AU22" s="3">
        <v>1060.2</v>
      </c>
      <c r="AV22" s="3">
        <f t="shared" si="15"/>
        <v>99.59605448567403</v>
      </c>
      <c r="AW22" s="49">
        <v>1058.7</v>
      </c>
      <c r="AX22" s="4">
        <v>1056.5</v>
      </c>
      <c r="AY22" s="3">
        <f t="shared" si="16"/>
        <v>99.79219797865306</v>
      </c>
      <c r="AZ22" s="31">
        <v>728.5</v>
      </c>
      <c r="BA22" s="6">
        <v>728.5</v>
      </c>
      <c r="BB22" s="14">
        <f t="shared" si="17"/>
        <v>100</v>
      </c>
      <c r="BC22" s="49">
        <v>1059.4</v>
      </c>
      <c r="BD22" s="6">
        <v>1039.8</v>
      </c>
      <c r="BE22" s="3">
        <f t="shared" si="18"/>
        <v>98.14989616764205</v>
      </c>
      <c r="BF22" s="49">
        <v>1728.6</v>
      </c>
      <c r="BG22" s="4">
        <v>1727.8</v>
      </c>
      <c r="BH22" s="3">
        <f t="shared" si="19"/>
        <v>99.9537197732269</v>
      </c>
      <c r="BI22" s="47">
        <f t="shared" si="20"/>
        <v>-114.5</v>
      </c>
      <c r="BJ22" s="50">
        <f t="shared" si="21"/>
        <v>50.5</v>
      </c>
      <c r="BK22" s="3">
        <f t="shared" si="22"/>
        <v>-44.10480349344978</v>
      </c>
      <c r="BM22" s="20"/>
    </row>
    <row r="23" spans="1:65" s="18" customFormat="1" ht="12.75">
      <c r="A23" s="2">
        <v>14</v>
      </c>
      <c r="B23" s="45" t="s">
        <v>40</v>
      </c>
      <c r="C23" s="46">
        <f t="shared" si="0"/>
        <v>16979.4</v>
      </c>
      <c r="D23" s="46">
        <f t="shared" si="1"/>
        <v>17247.9</v>
      </c>
      <c r="E23" s="3">
        <f t="shared" si="2"/>
        <v>101.5813279621188</v>
      </c>
      <c r="F23" s="29">
        <v>997.4</v>
      </c>
      <c r="G23" s="3">
        <v>1593.8</v>
      </c>
      <c r="H23" s="3">
        <f t="shared" si="3"/>
        <v>159.79546821736514</v>
      </c>
      <c r="I23" s="3">
        <f t="shared" si="4"/>
        <v>422.2</v>
      </c>
      <c r="J23" s="29">
        <v>130.6</v>
      </c>
      <c r="K23" s="3">
        <v>153.8</v>
      </c>
      <c r="L23" s="3">
        <f t="shared" si="23"/>
        <v>117.76416539050538</v>
      </c>
      <c r="M23" s="29">
        <v>16.6</v>
      </c>
      <c r="N23" s="3">
        <v>16.7</v>
      </c>
      <c r="O23" s="3">
        <f t="shared" si="5"/>
        <v>100.6024096385542</v>
      </c>
      <c r="P23" s="29">
        <v>41.4</v>
      </c>
      <c r="Q23" s="3">
        <v>43.1</v>
      </c>
      <c r="R23" s="3">
        <f t="shared" si="6"/>
        <v>104.10628019323671</v>
      </c>
      <c r="S23" s="29">
        <v>223.8</v>
      </c>
      <c r="T23" s="3">
        <v>208.6</v>
      </c>
      <c r="U23" s="3">
        <f t="shared" si="7"/>
        <v>93.20822162645219</v>
      </c>
      <c r="V23" s="29">
        <v>298.8</v>
      </c>
      <c r="W23" s="14">
        <v>843</v>
      </c>
      <c r="X23" s="3">
        <f t="shared" si="8"/>
        <v>282.1285140562249</v>
      </c>
      <c r="Y23" s="29"/>
      <c r="Z23" s="14"/>
      <c r="AA23" s="3" t="e">
        <f t="shared" si="9"/>
        <v>#DIV/0!</v>
      </c>
      <c r="AB23" s="29">
        <v>0</v>
      </c>
      <c r="AC23" s="3">
        <v>0</v>
      </c>
      <c r="AD23" s="3" t="e">
        <f t="shared" si="10"/>
        <v>#DIV/0!</v>
      </c>
      <c r="AE23" s="29"/>
      <c r="AF23" s="3"/>
      <c r="AG23" s="3" t="e">
        <f t="shared" si="11"/>
        <v>#DIV/0!</v>
      </c>
      <c r="AH23" s="29">
        <v>15982</v>
      </c>
      <c r="AI23" s="3">
        <v>15654.1</v>
      </c>
      <c r="AJ23" s="3">
        <f t="shared" si="24"/>
        <v>97.94831685646352</v>
      </c>
      <c r="AK23" s="29">
        <v>1683.6</v>
      </c>
      <c r="AL23" s="3">
        <v>1683.6</v>
      </c>
      <c r="AM23" s="3">
        <f t="shared" si="12"/>
        <v>100</v>
      </c>
      <c r="AN23" s="29">
        <v>0</v>
      </c>
      <c r="AO23" s="3"/>
      <c r="AP23" s="3" t="e">
        <f t="shared" si="13"/>
        <v>#DIV/0!</v>
      </c>
      <c r="AQ23" s="31">
        <v>17160.3</v>
      </c>
      <c r="AR23" s="4">
        <v>16831.4</v>
      </c>
      <c r="AS23" s="3">
        <f t="shared" si="14"/>
        <v>98.08336684090607</v>
      </c>
      <c r="AT23" s="51">
        <v>1047.1</v>
      </c>
      <c r="AU23" s="3">
        <v>1046.1</v>
      </c>
      <c r="AV23" s="3">
        <f t="shared" si="15"/>
        <v>99.90449813771369</v>
      </c>
      <c r="AW23" s="49">
        <v>992.8</v>
      </c>
      <c r="AX23" s="4">
        <v>992.8</v>
      </c>
      <c r="AY23" s="3">
        <f t="shared" si="16"/>
        <v>100</v>
      </c>
      <c r="AZ23" s="31">
        <v>1153.5</v>
      </c>
      <c r="BA23" s="6">
        <v>825.7</v>
      </c>
      <c r="BB23" s="14">
        <f t="shared" si="17"/>
        <v>71.5821413090594</v>
      </c>
      <c r="BC23" s="49">
        <v>13072.2</v>
      </c>
      <c r="BD23" s="6">
        <v>13072.1</v>
      </c>
      <c r="BE23" s="3">
        <f t="shared" si="18"/>
        <v>99.99923501782408</v>
      </c>
      <c r="BF23" s="49">
        <v>949.7</v>
      </c>
      <c r="BG23" s="4">
        <v>949.7</v>
      </c>
      <c r="BH23" s="3">
        <f t="shared" si="19"/>
        <v>100</v>
      </c>
      <c r="BI23" s="47">
        <f t="shared" si="20"/>
        <v>-180.89999999999782</v>
      </c>
      <c r="BJ23" s="50">
        <f t="shared" si="21"/>
        <v>416.5</v>
      </c>
      <c r="BK23" s="3">
        <f t="shared" si="22"/>
        <v>-230.2377003869569</v>
      </c>
      <c r="BM23" s="20"/>
    </row>
    <row r="24" spans="1:65" s="18" customFormat="1" ht="12.75">
      <c r="A24" s="2">
        <v>15</v>
      </c>
      <c r="B24" s="45" t="s">
        <v>41</v>
      </c>
      <c r="C24" s="46">
        <f t="shared" si="0"/>
        <v>43230.600000000006</v>
      </c>
      <c r="D24" s="46">
        <f t="shared" si="1"/>
        <v>43906.3</v>
      </c>
      <c r="E24" s="3">
        <f t="shared" si="2"/>
        <v>101.56301323599486</v>
      </c>
      <c r="F24" s="29">
        <v>24627.2</v>
      </c>
      <c r="G24" s="3">
        <v>25303.9</v>
      </c>
      <c r="H24" s="3">
        <f t="shared" si="3"/>
        <v>102.74777481808732</v>
      </c>
      <c r="I24" s="3">
        <f t="shared" si="4"/>
        <v>22397.5</v>
      </c>
      <c r="J24" s="29">
        <v>16655</v>
      </c>
      <c r="K24" s="3">
        <v>17291.6</v>
      </c>
      <c r="L24" s="3">
        <f t="shared" si="23"/>
        <v>103.82227559291503</v>
      </c>
      <c r="M24" s="29">
        <v>5.9</v>
      </c>
      <c r="N24" s="3">
        <v>5.9</v>
      </c>
      <c r="O24" s="3">
        <f t="shared" si="5"/>
        <v>100</v>
      </c>
      <c r="P24" s="29">
        <v>684</v>
      </c>
      <c r="Q24" s="3">
        <v>697</v>
      </c>
      <c r="R24" s="3">
        <f t="shared" si="6"/>
        <v>101.90058479532165</v>
      </c>
      <c r="S24" s="29">
        <v>4381.1</v>
      </c>
      <c r="T24" s="3">
        <v>4403</v>
      </c>
      <c r="U24" s="3">
        <f t="shared" si="7"/>
        <v>100.49987446075185</v>
      </c>
      <c r="V24" s="29">
        <v>2369.7</v>
      </c>
      <c r="W24" s="14">
        <v>2371.1</v>
      </c>
      <c r="X24" s="3">
        <f t="shared" si="8"/>
        <v>100.0590792083386</v>
      </c>
      <c r="Y24" s="29">
        <v>330.4</v>
      </c>
      <c r="Z24" s="14">
        <v>330.4</v>
      </c>
      <c r="AA24" s="3">
        <f t="shared" si="9"/>
        <v>100</v>
      </c>
      <c r="AB24" s="29">
        <v>87.3</v>
      </c>
      <c r="AC24" s="3">
        <v>87.3</v>
      </c>
      <c r="AD24" s="3">
        <f t="shared" si="10"/>
        <v>100</v>
      </c>
      <c r="AE24" s="29"/>
      <c r="AF24" s="3"/>
      <c r="AG24" s="3" t="e">
        <f t="shared" si="11"/>
        <v>#DIV/0!</v>
      </c>
      <c r="AH24" s="29">
        <v>18603.4</v>
      </c>
      <c r="AI24" s="3">
        <v>18602.4</v>
      </c>
      <c r="AJ24" s="3">
        <f t="shared" si="24"/>
        <v>99.99462463850693</v>
      </c>
      <c r="AK24" s="29">
        <v>5593.2</v>
      </c>
      <c r="AL24" s="3">
        <v>5593.2</v>
      </c>
      <c r="AM24" s="3">
        <f t="shared" si="12"/>
        <v>100</v>
      </c>
      <c r="AN24" s="29">
        <v>0</v>
      </c>
      <c r="AO24" s="3"/>
      <c r="AP24" s="3" t="e">
        <f t="shared" si="13"/>
        <v>#DIV/0!</v>
      </c>
      <c r="AQ24" s="31">
        <v>43987.4</v>
      </c>
      <c r="AR24" s="4">
        <v>43845.3</v>
      </c>
      <c r="AS24" s="3">
        <f t="shared" si="14"/>
        <v>99.67695294561625</v>
      </c>
      <c r="AT24" s="51">
        <v>10016.8</v>
      </c>
      <c r="AU24" s="3">
        <v>9980.5</v>
      </c>
      <c r="AV24" s="3">
        <f t="shared" si="15"/>
        <v>99.63760881718713</v>
      </c>
      <c r="AW24" s="49">
        <v>2136.5</v>
      </c>
      <c r="AX24" s="4">
        <v>2120.2</v>
      </c>
      <c r="AY24" s="3">
        <f t="shared" si="16"/>
        <v>99.23706997425695</v>
      </c>
      <c r="AZ24" s="31">
        <v>10111.3</v>
      </c>
      <c r="BA24" s="6">
        <v>10111.3</v>
      </c>
      <c r="BB24" s="14">
        <f t="shared" si="17"/>
        <v>100</v>
      </c>
      <c r="BC24" s="49">
        <v>12795.5</v>
      </c>
      <c r="BD24" s="6">
        <v>12795.4</v>
      </c>
      <c r="BE24" s="3">
        <f t="shared" si="18"/>
        <v>99.9992184752452</v>
      </c>
      <c r="BF24" s="49">
        <v>6677.7</v>
      </c>
      <c r="BG24" s="4">
        <v>6571.8</v>
      </c>
      <c r="BH24" s="3">
        <f t="shared" si="19"/>
        <v>98.4141246237477</v>
      </c>
      <c r="BI24" s="47">
        <f t="shared" si="20"/>
        <v>-756.7999999999956</v>
      </c>
      <c r="BJ24" s="50">
        <f t="shared" si="21"/>
        <v>61</v>
      </c>
      <c r="BK24" s="3">
        <f t="shared" si="22"/>
        <v>-8.06025369978863</v>
      </c>
      <c r="BM24" s="20"/>
    </row>
    <row r="25" spans="1:65" s="18" customFormat="1" ht="12.75">
      <c r="A25" s="2">
        <v>16</v>
      </c>
      <c r="B25" s="45" t="s">
        <v>42</v>
      </c>
      <c r="C25" s="46">
        <f t="shared" si="0"/>
        <v>5381.9</v>
      </c>
      <c r="D25" s="46">
        <f t="shared" si="1"/>
        <v>6087.1</v>
      </c>
      <c r="E25" s="3">
        <f t="shared" si="2"/>
        <v>113.10317917464094</v>
      </c>
      <c r="F25" s="29">
        <v>1748.1</v>
      </c>
      <c r="G25" s="3">
        <v>2453.3</v>
      </c>
      <c r="H25" s="3">
        <f t="shared" si="3"/>
        <v>140.34094159373035</v>
      </c>
      <c r="I25" s="3">
        <f t="shared" si="4"/>
        <v>425.4</v>
      </c>
      <c r="J25" s="29">
        <v>128</v>
      </c>
      <c r="K25" s="3">
        <v>156.1</v>
      </c>
      <c r="L25" s="3">
        <f t="shared" si="23"/>
        <v>121.953125</v>
      </c>
      <c r="M25" s="29">
        <v>0</v>
      </c>
      <c r="N25" s="3">
        <v>0</v>
      </c>
      <c r="O25" s="3" t="e">
        <f t="shared" si="5"/>
        <v>#DIV/0!</v>
      </c>
      <c r="P25" s="29">
        <v>35.5</v>
      </c>
      <c r="Q25" s="3">
        <v>39.4</v>
      </c>
      <c r="R25" s="3">
        <f t="shared" si="6"/>
        <v>110.98591549295773</v>
      </c>
      <c r="S25" s="29">
        <v>216.8</v>
      </c>
      <c r="T25" s="3">
        <v>229.9</v>
      </c>
      <c r="U25" s="3">
        <f t="shared" si="7"/>
        <v>106.04243542435424</v>
      </c>
      <c r="V25" s="29">
        <v>519.3</v>
      </c>
      <c r="W25" s="14">
        <v>544.1</v>
      </c>
      <c r="X25" s="3">
        <f t="shared" si="8"/>
        <v>104.77565954169074</v>
      </c>
      <c r="Y25" s="29"/>
      <c r="Z25" s="14"/>
      <c r="AA25" s="3" t="e">
        <f t="shared" si="9"/>
        <v>#DIV/0!</v>
      </c>
      <c r="AB25" s="29">
        <v>0</v>
      </c>
      <c r="AC25" s="3">
        <v>0</v>
      </c>
      <c r="AD25" s="3" t="e">
        <f t="shared" si="10"/>
        <v>#DIV/0!</v>
      </c>
      <c r="AE25" s="29"/>
      <c r="AF25" s="3"/>
      <c r="AG25" s="3" t="e">
        <f t="shared" si="11"/>
        <v>#DIV/0!</v>
      </c>
      <c r="AH25" s="29">
        <v>3633.8</v>
      </c>
      <c r="AI25" s="3">
        <v>3633.8</v>
      </c>
      <c r="AJ25" s="3">
        <f t="shared" si="24"/>
        <v>100</v>
      </c>
      <c r="AK25" s="29">
        <v>1949.2</v>
      </c>
      <c r="AL25" s="3">
        <v>1949.2</v>
      </c>
      <c r="AM25" s="3">
        <f t="shared" si="12"/>
        <v>100</v>
      </c>
      <c r="AN25" s="29">
        <v>0</v>
      </c>
      <c r="AO25" s="3"/>
      <c r="AP25" s="3" t="e">
        <f t="shared" si="13"/>
        <v>#DIV/0!</v>
      </c>
      <c r="AQ25" s="31">
        <v>5422.9</v>
      </c>
      <c r="AR25" s="4">
        <v>5421.4</v>
      </c>
      <c r="AS25" s="3">
        <f t="shared" si="14"/>
        <v>99.97233952313339</v>
      </c>
      <c r="AT25" s="51">
        <v>1002.1</v>
      </c>
      <c r="AU25" s="3">
        <v>1001.1</v>
      </c>
      <c r="AV25" s="3">
        <f t="shared" si="15"/>
        <v>99.90020955992416</v>
      </c>
      <c r="AW25" s="49">
        <v>979.4</v>
      </c>
      <c r="AX25" s="4">
        <v>979.4</v>
      </c>
      <c r="AY25" s="3">
        <f t="shared" si="16"/>
        <v>100</v>
      </c>
      <c r="AZ25" s="31">
        <v>996</v>
      </c>
      <c r="BA25" s="6">
        <v>995.9</v>
      </c>
      <c r="BB25" s="14">
        <f t="shared" si="17"/>
        <v>99.98995983935743</v>
      </c>
      <c r="BC25" s="49">
        <v>707.6</v>
      </c>
      <c r="BD25" s="6">
        <v>707.1</v>
      </c>
      <c r="BE25" s="3">
        <f t="shared" si="18"/>
        <v>99.92933860938383</v>
      </c>
      <c r="BF25" s="49">
        <v>1243.1</v>
      </c>
      <c r="BG25" s="4">
        <v>1243.1</v>
      </c>
      <c r="BH25" s="3">
        <f t="shared" si="19"/>
        <v>100</v>
      </c>
      <c r="BI25" s="47">
        <f t="shared" si="20"/>
        <v>-41</v>
      </c>
      <c r="BJ25" s="50">
        <f t="shared" si="21"/>
        <v>665.7000000000007</v>
      </c>
      <c r="BK25" s="3">
        <f t="shared" si="22"/>
        <v>-1623.6585365853678</v>
      </c>
      <c r="BM25" s="20"/>
    </row>
    <row r="26" spans="1:65" s="18" customFormat="1" ht="12.75">
      <c r="A26" s="2">
        <v>17</v>
      </c>
      <c r="B26" s="45" t="s">
        <v>43</v>
      </c>
      <c r="C26" s="46">
        <f t="shared" si="0"/>
        <v>44831.4</v>
      </c>
      <c r="D26" s="46">
        <f t="shared" si="1"/>
        <v>45070.899999999994</v>
      </c>
      <c r="E26" s="3">
        <f t="shared" si="2"/>
        <v>100.53422378065373</v>
      </c>
      <c r="F26" s="29">
        <v>2071.6</v>
      </c>
      <c r="G26" s="3">
        <v>2312.2</v>
      </c>
      <c r="H26" s="3">
        <f t="shared" si="3"/>
        <v>111.61421123769067</v>
      </c>
      <c r="I26" s="3">
        <f t="shared" si="4"/>
        <v>1882.5</v>
      </c>
      <c r="J26" s="29">
        <v>1501.4</v>
      </c>
      <c r="K26" s="3">
        <v>1672.3</v>
      </c>
      <c r="L26" s="3">
        <f t="shared" si="23"/>
        <v>111.38270947116024</v>
      </c>
      <c r="M26" s="29">
        <v>12.7</v>
      </c>
      <c r="N26" s="3">
        <v>12.7</v>
      </c>
      <c r="O26" s="3">
        <f t="shared" si="5"/>
        <v>100</v>
      </c>
      <c r="P26" s="29">
        <v>56.8</v>
      </c>
      <c r="Q26" s="3">
        <v>64.1</v>
      </c>
      <c r="R26" s="3">
        <f t="shared" si="6"/>
        <v>112.85211267605632</v>
      </c>
      <c r="S26" s="29">
        <v>128.5</v>
      </c>
      <c r="T26" s="3">
        <v>133.4</v>
      </c>
      <c r="U26" s="3">
        <f t="shared" si="7"/>
        <v>103.81322957198445</v>
      </c>
      <c r="V26" s="29">
        <v>193.8</v>
      </c>
      <c r="W26" s="14">
        <v>223.9</v>
      </c>
      <c r="X26" s="3">
        <f t="shared" si="8"/>
        <v>115.531475748194</v>
      </c>
      <c r="Y26" s="29">
        <v>55.5</v>
      </c>
      <c r="Z26" s="14">
        <v>63.4</v>
      </c>
      <c r="AA26" s="3">
        <f t="shared" si="9"/>
        <v>114.23423423423422</v>
      </c>
      <c r="AB26" s="29">
        <v>0.4</v>
      </c>
      <c r="AC26" s="3">
        <v>0.4</v>
      </c>
      <c r="AD26" s="3">
        <f t="shared" si="10"/>
        <v>100</v>
      </c>
      <c r="AE26" s="29"/>
      <c r="AF26" s="3"/>
      <c r="AG26" s="3" t="e">
        <f t="shared" si="11"/>
        <v>#DIV/0!</v>
      </c>
      <c r="AH26" s="29">
        <v>42759.8</v>
      </c>
      <c r="AI26" s="3">
        <v>42758.7</v>
      </c>
      <c r="AJ26" s="3">
        <f t="shared" si="24"/>
        <v>99.99742749030631</v>
      </c>
      <c r="AK26" s="29">
        <v>2639.1</v>
      </c>
      <c r="AL26" s="3">
        <v>2639.1</v>
      </c>
      <c r="AM26" s="3">
        <f t="shared" si="12"/>
        <v>100</v>
      </c>
      <c r="AN26" s="29">
        <v>0</v>
      </c>
      <c r="AO26" s="3"/>
      <c r="AP26" s="3" t="e">
        <f t="shared" si="13"/>
        <v>#DIV/0!</v>
      </c>
      <c r="AQ26" s="31">
        <v>45511.2</v>
      </c>
      <c r="AR26" s="4">
        <v>45505</v>
      </c>
      <c r="AS26" s="3">
        <f t="shared" si="14"/>
        <v>99.98637697973247</v>
      </c>
      <c r="AT26" s="51">
        <v>1024</v>
      </c>
      <c r="AU26" s="3">
        <v>1019</v>
      </c>
      <c r="AV26" s="3">
        <f t="shared" si="15"/>
        <v>99.51171875</v>
      </c>
      <c r="AW26" s="49">
        <v>977.3</v>
      </c>
      <c r="AX26" s="4">
        <v>977.3</v>
      </c>
      <c r="AY26" s="3">
        <f t="shared" si="16"/>
        <v>100</v>
      </c>
      <c r="AZ26" s="31">
        <v>16002.2</v>
      </c>
      <c r="BA26" s="6">
        <v>16002.2</v>
      </c>
      <c r="BB26" s="14">
        <f t="shared" si="17"/>
        <v>100</v>
      </c>
      <c r="BC26" s="49">
        <v>736.5</v>
      </c>
      <c r="BD26" s="6">
        <v>736.5</v>
      </c>
      <c r="BE26" s="3">
        <f t="shared" si="18"/>
        <v>100</v>
      </c>
      <c r="BF26" s="49">
        <v>2098</v>
      </c>
      <c r="BG26" s="4">
        <v>2098</v>
      </c>
      <c r="BH26" s="3">
        <f t="shared" si="19"/>
        <v>100</v>
      </c>
      <c r="BI26" s="47">
        <f t="shared" si="20"/>
        <v>-679.7999999999956</v>
      </c>
      <c r="BJ26" s="50">
        <f t="shared" si="21"/>
        <v>-434.1000000000058</v>
      </c>
      <c r="BK26" s="3">
        <f t="shared" si="22"/>
        <v>63.857016769639394</v>
      </c>
      <c r="BM26" s="20"/>
    </row>
    <row r="27" spans="1:65" s="18" customFormat="1" ht="16.5" customHeight="1">
      <c r="A27" s="100" t="s">
        <v>13</v>
      </c>
      <c r="B27" s="101"/>
      <c r="C27" s="46">
        <f>SUM(C10:C26)</f>
        <v>177614.5</v>
      </c>
      <c r="D27" s="46">
        <f>SUM(D10:D26)</f>
        <v>180527.9</v>
      </c>
      <c r="E27" s="52">
        <f t="shared" si="2"/>
        <v>101.64029400752754</v>
      </c>
      <c r="F27" s="53">
        <f>SUM(F10:F26)</f>
        <v>45451.7</v>
      </c>
      <c r="G27" s="54">
        <f>SUM(G10:G26)</f>
        <v>50097.3</v>
      </c>
      <c r="H27" s="52">
        <f>G27/F27*100</f>
        <v>110.22095983208551</v>
      </c>
      <c r="I27" s="3">
        <f t="shared" si="4"/>
        <v>36352.2</v>
      </c>
      <c r="J27" s="53">
        <f>SUM(J10:J26)</f>
        <v>23521.4</v>
      </c>
      <c r="K27" s="54">
        <f>SUM(K10:K26)</f>
        <v>24943.999999999996</v>
      </c>
      <c r="L27" s="52">
        <f>K27/J27*100</f>
        <v>106.04810938124429</v>
      </c>
      <c r="M27" s="53">
        <f>SUM(M10:M26)</f>
        <v>279.59999999999997</v>
      </c>
      <c r="N27" s="54">
        <f>SUM(N10:N26)</f>
        <v>319.4</v>
      </c>
      <c r="O27" s="52">
        <f>N27/M27*100</f>
        <v>114.2346208869814</v>
      </c>
      <c r="P27" s="53">
        <f>SUM(P10:P26)</f>
        <v>1557.2</v>
      </c>
      <c r="Q27" s="54">
        <f>SUM(Q10:Q26)</f>
        <v>1738.8999999999999</v>
      </c>
      <c r="R27" s="52">
        <f>Q27/P27*100</f>
        <v>111.66837914204982</v>
      </c>
      <c r="S27" s="53">
        <f>SUM(S10:S26)</f>
        <v>8953.8</v>
      </c>
      <c r="T27" s="54">
        <f>SUM(T10:T26)</f>
        <v>9349.9</v>
      </c>
      <c r="U27" s="52">
        <f>T27/S27*100</f>
        <v>104.42382005405526</v>
      </c>
      <c r="V27" s="29">
        <f>SUM(V10:V26)</f>
        <v>5770.4</v>
      </c>
      <c r="W27" s="55">
        <f>SUM(W10:W26)</f>
        <v>7018.2</v>
      </c>
      <c r="X27" s="3">
        <f>W27/V27*100</f>
        <v>121.62415083876334</v>
      </c>
      <c r="Y27" s="29">
        <f>SUM(Y10:Y26)</f>
        <v>402.4</v>
      </c>
      <c r="Z27" s="55">
        <f>SUM(Z10:Z26)</f>
        <v>410.29999999999995</v>
      </c>
      <c r="AA27" s="3">
        <f>Z27/Y27*100</f>
        <v>101.96322067594433</v>
      </c>
      <c r="AB27" s="29">
        <f>SUM(AB10:AB26)</f>
        <v>210.70000000000002</v>
      </c>
      <c r="AC27" s="55">
        <f>SUM(AC10:AC26)</f>
        <v>297.3</v>
      </c>
      <c r="AD27" s="3">
        <f>AC27/AB27*100</f>
        <v>141.10109159943048</v>
      </c>
      <c r="AE27" s="29">
        <f>SUM(AE10:AE26)</f>
        <v>0</v>
      </c>
      <c r="AF27" s="55">
        <f>SUM(AF10:AF26)</f>
        <v>0</v>
      </c>
      <c r="AG27" s="3" t="e">
        <f>AF27/AE27*100</f>
        <v>#DIV/0!</v>
      </c>
      <c r="AH27" s="29">
        <f>SUM(AH10:AH26)</f>
        <v>132162.8</v>
      </c>
      <c r="AI27" s="29">
        <f>SUM(AI10:AI26)</f>
        <v>130430.59999999999</v>
      </c>
      <c r="AJ27" s="3">
        <f>AI27/AH27*100</f>
        <v>98.68934374877045</v>
      </c>
      <c r="AK27" s="29">
        <f>SUM(AK10:AK26)</f>
        <v>38597.799999999996</v>
      </c>
      <c r="AL27" s="3">
        <f>SUM(AL10:AL26)</f>
        <v>38597.799999999996</v>
      </c>
      <c r="AM27" s="3">
        <f>AL27/AK27*100</f>
        <v>100</v>
      </c>
      <c r="AN27" s="29">
        <f>SUM(AN10:AN26)</f>
        <v>2192</v>
      </c>
      <c r="AO27" s="3">
        <f>SUM(AO10:AO26)</f>
        <v>2192</v>
      </c>
      <c r="AP27" s="3">
        <f>AO27/AN27*100</f>
        <v>100</v>
      </c>
      <c r="AQ27" s="29">
        <f>SUM(AQ10:AQ26)</f>
        <v>183617.3</v>
      </c>
      <c r="AR27" s="3">
        <f>SUM(AR10:AR26)</f>
        <v>181624.6</v>
      </c>
      <c r="AS27" s="3">
        <f>AR27/AQ27*100</f>
        <v>98.91475367517114</v>
      </c>
      <c r="AT27" s="29">
        <f>SUM(AT10:AT26)</f>
        <v>26075.8</v>
      </c>
      <c r="AU27" s="3">
        <f>SUM(AU10:AU26)</f>
        <v>25983.2</v>
      </c>
      <c r="AV27" s="3">
        <f>AU27/AT27*100</f>
        <v>99.64488146097148</v>
      </c>
      <c r="AW27" s="29">
        <f>SUM(AW10:AW26)</f>
        <v>17858.9</v>
      </c>
      <c r="AX27" s="3">
        <f>SUM(AX10:AX26)</f>
        <v>17810.3</v>
      </c>
      <c r="AY27" s="3">
        <f>AX27/AW27*100</f>
        <v>99.72786677790904</v>
      </c>
      <c r="AZ27" s="29">
        <f>SUM(AZ10:AZ26)</f>
        <v>37684.5</v>
      </c>
      <c r="BA27" s="14">
        <f>SUM(BA10:BA26)</f>
        <v>37356.5</v>
      </c>
      <c r="BB27" s="14">
        <f>BA27/AZ27*100</f>
        <v>99.12961562446098</v>
      </c>
      <c r="BC27" s="29">
        <f>SUM(BC10:BC26)</f>
        <v>39074.299999999996</v>
      </c>
      <c r="BD27" s="14">
        <f>SUM(BD10:BD26)</f>
        <v>39043.299999999996</v>
      </c>
      <c r="BE27" s="3">
        <f>BD27/BC27*100</f>
        <v>99.9206639658292</v>
      </c>
      <c r="BF27" s="29">
        <f>SUM(BF10:BF26)</f>
        <v>32513.199999999997</v>
      </c>
      <c r="BG27" s="3">
        <f>SUM(BG10:BG26)</f>
        <v>32381.799999999996</v>
      </c>
      <c r="BH27" s="3">
        <f>BG27/BF27*100</f>
        <v>99.59585645214865</v>
      </c>
      <c r="BI27" s="31">
        <f>SUM(BI10:BI26)</f>
        <v>-6002.799999999991</v>
      </c>
      <c r="BJ27" s="56">
        <f>SUM(BJ10:BJ26)</f>
        <v>-1096.7000000000062</v>
      </c>
      <c r="BK27" s="3">
        <f t="shared" si="22"/>
        <v>18.269807423202636</v>
      </c>
      <c r="BM27" s="20"/>
    </row>
    <row r="28" spans="5:61" s="21" customFormat="1" ht="12.75">
      <c r="E28" s="22"/>
      <c r="F28" s="23"/>
      <c r="G28" s="22"/>
      <c r="S28" s="24"/>
      <c r="T28" s="24"/>
      <c r="W28" s="24"/>
      <c r="Z28" s="24"/>
      <c r="AH28" s="24"/>
      <c r="AQ28" s="40"/>
      <c r="AT28" s="25"/>
      <c r="BI28" s="33"/>
    </row>
    <row r="29" spans="6:60" ht="12.7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8"/>
      <c r="Y29" s="8"/>
      <c r="Z29" s="12"/>
      <c r="AA29" s="8"/>
      <c r="AB29" s="8"/>
      <c r="AC29" s="8"/>
      <c r="AD29" s="8"/>
      <c r="AE29" s="8"/>
      <c r="AF29" s="8"/>
      <c r="AG29" s="8"/>
      <c r="AH29" s="20"/>
      <c r="AI29" s="20"/>
      <c r="AJ29" s="20"/>
      <c r="AK29" s="20"/>
      <c r="AL29" s="20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34:65" ht="15.75">
      <c r="AH30" s="19"/>
      <c r="BI30" s="5"/>
      <c r="BJ30" s="5"/>
      <c r="BK30" s="5"/>
      <c r="BL30" s="5"/>
      <c r="BM30" s="5"/>
    </row>
    <row r="31" spans="61:64" ht="13.5" customHeight="1">
      <c r="BI31" s="5"/>
      <c r="BJ31" s="5"/>
      <c r="BL31" s="5"/>
    </row>
    <row r="32" spans="34:60" ht="12.75" customHeight="1">
      <c r="AH32" s="19"/>
      <c r="AZ32" s="5"/>
      <c r="BA32" s="5"/>
      <c r="BB32" s="5"/>
      <c r="BC32" s="5"/>
      <c r="BD32" s="5"/>
      <c r="BE32" s="5"/>
      <c r="BF32" s="5"/>
      <c r="BG32" s="5"/>
      <c r="BH32" s="5"/>
    </row>
    <row r="33" ht="12.75">
      <c r="AH33" s="19"/>
    </row>
    <row r="34" ht="12.75">
      <c r="AH34" s="19"/>
    </row>
    <row r="35" ht="12.75">
      <c r="AH35" s="19"/>
    </row>
  </sheetData>
  <sheetProtection password="CEE3" sheet="1"/>
  <mergeCells count="31">
    <mergeCell ref="A9:B9"/>
    <mergeCell ref="A27:B27"/>
    <mergeCell ref="AE6:AG7"/>
    <mergeCell ref="AK6:AM7"/>
    <mergeCell ref="S6:U7"/>
    <mergeCell ref="V6:X7"/>
    <mergeCell ref="Y6:AA7"/>
    <mergeCell ref="AB6:AD7"/>
    <mergeCell ref="P6:R7"/>
    <mergeCell ref="AQ4:AS7"/>
    <mergeCell ref="BI4:BK7"/>
    <mergeCell ref="F5:H7"/>
    <mergeCell ref="J5:AG5"/>
    <mergeCell ref="AH5:AJ7"/>
    <mergeCell ref="AK5:AP5"/>
    <mergeCell ref="AT5:BH5"/>
    <mergeCell ref="J6:L7"/>
    <mergeCell ref="M6:O7"/>
    <mergeCell ref="BC6:BE7"/>
    <mergeCell ref="AZ6:BB7"/>
    <mergeCell ref="AT4:BH4"/>
    <mergeCell ref="AW7:AY7"/>
    <mergeCell ref="AW6:AY6"/>
    <mergeCell ref="BF6:BH7"/>
    <mergeCell ref="AT6:AV7"/>
    <mergeCell ref="S1:U1"/>
    <mergeCell ref="C2:U2"/>
    <mergeCell ref="A4:B8"/>
    <mergeCell ref="C4:E7"/>
    <mergeCell ref="F4:AP4"/>
    <mergeCell ref="AN6:AP7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2013-12-03T09:58:27Z</cp:lastPrinted>
  <dcterms:created xsi:type="dcterms:W3CDTF">2007-01-16T05:35:41Z</dcterms:created>
  <dcterms:modified xsi:type="dcterms:W3CDTF">2014-01-13T06:04:53Z</dcterms:modified>
  <cp:category/>
  <cp:version/>
  <cp:contentType/>
  <cp:contentStatus/>
</cp:coreProperties>
</file>