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<sst xmlns="http://schemas.openxmlformats.org/spreadsheetml/2006/main" count="130" uniqueCount="54">
  <si>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</si>
  <si>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</si>
  <si>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</si>
  <si>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</si>
  <si>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</si>
  <si>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</si>
  <si>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</si>
  <si>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</si>
  <si>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</si>
  <si>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</si>
  <si>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</si>
  <si>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</si>
  <si>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</si>
  <si>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</si>
  <si>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</si>
  <si>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</si>
  <si>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</si>
  <si>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</si>
  <si>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</si>
  <si>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</si>
  <si>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</si>
  <si>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</si>
  <si>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</si>
  <si>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</si>
  <si>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</si>
  <si>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</si>
  <si>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</si>
  <si>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</si>
  <si>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</si>
  <si>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</si>
  <si>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</si>
  <si>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</si>
  <si>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</si>
  <si>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</si>
  <si>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</si>
  <si>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</si>
  <si>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</si>
  <si>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</si>
  <si>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</si>
  <si>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</si>
  <si>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</si>
  <si>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</si>
  <si>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</si>
  <si>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</si>
  <si>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</si>
  <si>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</si>
  <si>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</si>
  <si>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</si>
  <si>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</si>
  <si>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</si>
  <si>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</si>
  <si>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</si>
  <si>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r>
      <t xml:space="preserve">наименование муниципального района  </t>
    </r>
    <r>
      <rPr>
        <b/>
        <sz val="10"/>
        <rFont val="Arial Cyr"/>
        <family val="0"/>
      </rPr>
      <t>Цивильского</t>
    </r>
  </si>
  <si>
    <t>об исполнении бюджетов поселений Цивильского муниципального района на  01 ноября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</si>
</sst>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13">
      <pane xSplit="1" topLeftCell="BJ2" activePane="topRight" state="frozen"/>
      <selection pane="topLeft" activeCell="B2" sqref="B2"/>
      <selection pane="topRight" activeCell="BR31" sqref="BR31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49" max="49" width="10.375" style="0" bestFit="1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7"/>
      <c r="S1" s="17"/>
      <c r="T1" s="17"/>
    </row>
    <row r="2" spans="18:20" ht="12" customHeight="1">
      <c r="R2" s="17"/>
      <c r="S2" s="17"/>
      <c r="T2" s="17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8" t="s">
        <v>0</v>
      </c>
      <c r="M3" s="18"/>
      <c r="N3" s="18"/>
      <c r="O3" s="1"/>
      <c r="P3" s="1"/>
      <c r="Q3" s="1"/>
      <c r="R3" s="18"/>
      <c r="S3" s="18"/>
      <c r="T3" s="18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8" t="s">
        <v>0</v>
      </c>
      <c r="V4" s="18"/>
      <c r="W4" s="1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34" t="s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35" t="s">
        <v>53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H8" s="32" t="s">
        <v>52</v>
      </c>
      <c r="I8" s="33"/>
      <c r="J8" s="33"/>
      <c r="K8" s="33"/>
      <c r="L8" s="33"/>
      <c r="M8" s="33"/>
      <c r="N8" s="33"/>
      <c r="O8" s="33"/>
      <c r="P8" s="3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19" t="s">
        <v>2</v>
      </c>
      <c r="B10" s="19"/>
      <c r="C10" s="20" t="s">
        <v>3</v>
      </c>
      <c r="D10" s="21"/>
      <c r="E10" s="22"/>
      <c r="F10" s="29" t="s">
        <v>4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19" t="s">
        <v>5</v>
      </c>
      <c r="AW10" s="19"/>
      <c r="AX10" s="19"/>
      <c r="AY10" s="29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1"/>
      <c r="BW10" s="20" t="s">
        <v>6</v>
      </c>
      <c r="BX10" s="21"/>
      <c r="BY10" s="22"/>
    </row>
    <row r="11" spans="1:77" ht="12.75">
      <c r="A11" s="19"/>
      <c r="B11" s="19"/>
      <c r="C11" s="23"/>
      <c r="D11" s="24"/>
      <c r="E11" s="25"/>
      <c r="F11" s="19" t="s">
        <v>7</v>
      </c>
      <c r="G11" s="19"/>
      <c r="H11" s="19"/>
      <c r="I11" s="38" t="s">
        <v>8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19" t="s">
        <v>9</v>
      </c>
      <c r="AH11" s="19"/>
      <c r="AI11" s="19"/>
      <c r="AJ11" s="29" t="s">
        <v>8</v>
      </c>
      <c r="AK11" s="30"/>
      <c r="AL11" s="30"/>
      <c r="AM11" s="30"/>
      <c r="AN11" s="30"/>
      <c r="AO11" s="30"/>
      <c r="AP11" s="30"/>
      <c r="AQ11" s="30"/>
      <c r="AR11" s="31"/>
      <c r="AS11" s="19" t="s">
        <v>10</v>
      </c>
      <c r="AT11" s="19"/>
      <c r="AU11" s="19"/>
      <c r="AV11" s="19"/>
      <c r="AW11" s="19"/>
      <c r="AX11" s="19"/>
      <c r="AY11" s="29" t="s">
        <v>8</v>
      </c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  <c r="BW11" s="23"/>
      <c r="BX11" s="24"/>
      <c r="BY11" s="25"/>
    </row>
    <row r="12" spans="1:77" ht="59.25" customHeight="1">
      <c r="A12" s="19"/>
      <c r="B12" s="19"/>
      <c r="C12" s="23"/>
      <c r="D12" s="24"/>
      <c r="E12" s="25"/>
      <c r="F12" s="19"/>
      <c r="G12" s="19"/>
      <c r="H12" s="19"/>
      <c r="I12" s="20" t="s">
        <v>11</v>
      </c>
      <c r="J12" s="21"/>
      <c r="K12" s="22"/>
      <c r="L12" s="20" t="s">
        <v>12</v>
      </c>
      <c r="M12" s="21"/>
      <c r="N12" s="22"/>
      <c r="O12" s="20" t="s">
        <v>13</v>
      </c>
      <c r="P12" s="21"/>
      <c r="Q12" s="22"/>
      <c r="R12" s="20" t="s">
        <v>14</v>
      </c>
      <c r="S12" s="21"/>
      <c r="T12" s="22"/>
      <c r="U12" s="20" t="s">
        <v>15</v>
      </c>
      <c r="V12" s="21"/>
      <c r="W12" s="22"/>
      <c r="X12" s="20" t="s">
        <v>16</v>
      </c>
      <c r="Y12" s="21"/>
      <c r="Z12" s="22"/>
      <c r="AA12" s="20" t="s">
        <v>17</v>
      </c>
      <c r="AB12" s="21"/>
      <c r="AC12" s="22"/>
      <c r="AD12" s="20" t="s">
        <v>18</v>
      </c>
      <c r="AE12" s="21"/>
      <c r="AF12" s="22"/>
      <c r="AG12" s="19"/>
      <c r="AH12" s="19"/>
      <c r="AI12" s="19"/>
      <c r="AJ12" s="20" t="s">
        <v>19</v>
      </c>
      <c r="AK12" s="21"/>
      <c r="AL12" s="22"/>
      <c r="AM12" s="20" t="s">
        <v>20</v>
      </c>
      <c r="AN12" s="21"/>
      <c r="AO12" s="22"/>
      <c r="AP12" s="20" t="s">
        <v>51</v>
      </c>
      <c r="AQ12" s="21"/>
      <c r="AR12" s="22"/>
      <c r="AS12" s="19"/>
      <c r="AT12" s="19"/>
      <c r="AU12" s="19"/>
      <c r="AV12" s="19"/>
      <c r="AW12" s="19"/>
      <c r="AX12" s="19"/>
      <c r="AY12" s="44" t="s">
        <v>21</v>
      </c>
      <c r="AZ12" s="45"/>
      <c r="BA12" s="46"/>
      <c r="BB12" s="43" t="s">
        <v>4</v>
      </c>
      <c r="BC12" s="43"/>
      <c r="BD12" s="43"/>
      <c r="BE12" s="44" t="s">
        <v>22</v>
      </c>
      <c r="BF12" s="45"/>
      <c r="BG12" s="46"/>
      <c r="BH12" s="44" t="s">
        <v>23</v>
      </c>
      <c r="BI12" s="45"/>
      <c r="BJ12" s="46"/>
      <c r="BK12" s="20" t="s">
        <v>24</v>
      </c>
      <c r="BL12" s="21"/>
      <c r="BM12" s="22"/>
      <c r="BN12" s="29" t="s">
        <v>25</v>
      </c>
      <c r="BO12" s="30"/>
      <c r="BP12" s="30"/>
      <c r="BQ12" s="30"/>
      <c r="BR12" s="30"/>
      <c r="BS12" s="31"/>
      <c r="BT12" s="20" t="s">
        <v>26</v>
      </c>
      <c r="BU12" s="21"/>
      <c r="BV12" s="22"/>
      <c r="BW12" s="23"/>
      <c r="BX12" s="24"/>
      <c r="BY12" s="25"/>
    </row>
    <row r="13" spans="1:77" ht="66" customHeight="1">
      <c r="A13" s="19"/>
      <c r="B13" s="19"/>
      <c r="C13" s="26"/>
      <c r="D13" s="27"/>
      <c r="E13" s="28"/>
      <c r="F13" s="19"/>
      <c r="G13" s="19"/>
      <c r="H13" s="19"/>
      <c r="I13" s="26"/>
      <c r="J13" s="27"/>
      <c r="K13" s="28"/>
      <c r="L13" s="26"/>
      <c r="M13" s="27"/>
      <c r="N13" s="28"/>
      <c r="O13" s="26"/>
      <c r="P13" s="27"/>
      <c r="Q13" s="28"/>
      <c r="R13" s="26"/>
      <c r="S13" s="27"/>
      <c r="T13" s="28"/>
      <c r="U13" s="26"/>
      <c r="V13" s="27"/>
      <c r="W13" s="28"/>
      <c r="X13" s="26"/>
      <c r="Y13" s="27"/>
      <c r="Z13" s="28"/>
      <c r="AA13" s="26"/>
      <c r="AB13" s="27"/>
      <c r="AC13" s="28"/>
      <c r="AD13" s="26"/>
      <c r="AE13" s="27"/>
      <c r="AF13" s="28"/>
      <c r="AG13" s="19"/>
      <c r="AH13" s="19"/>
      <c r="AI13" s="19"/>
      <c r="AJ13" s="26"/>
      <c r="AK13" s="27"/>
      <c r="AL13" s="28"/>
      <c r="AM13" s="26"/>
      <c r="AN13" s="27"/>
      <c r="AO13" s="28"/>
      <c r="AP13" s="26"/>
      <c r="AQ13" s="27"/>
      <c r="AR13" s="28"/>
      <c r="AS13" s="19"/>
      <c r="AT13" s="19"/>
      <c r="AU13" s="19"/>
      <c r="AV13" s="19"/>
      <c r="AW13" s="19"/>
      <c r="AX13" s="19"/>
      <c r="AY13" s="47"/>
      <c r="AZ13" s="48"/>
      <c r="BA13" s="49"/>
      <c r="BB13" s="43" t="s">
        <v>27</v>
      </c>
      <c r="BC13" s="43"/>
      <c r="BD13" s="43"/>
      <c r="BE13" s="47"/>
      <c r="BF13" s="48"/>
      <c r="BG13" s="49"/>
      <c r="BH13" s="47"/>
      <c r="BI13" s="48"/>
      <c r="BJ13" s="49"/>
      <c r="BK13" s="26"/>
      <c r="BL13" s="27"/>
      <c r="BM13" s="28"/>
      <c r="BN13" s="29" t="s">
        <v>28</v>
      </c>
      <c r="BO13" s="30"/>
      <c r="BP13" s="31"/>
      <c r="BQ13" s="29" t="s">
        <v>29</v>
      </c>
      <c r="BR13" s="30"/>
      <c r="BS13" s="31"/>
      <c r="BT13" s="26"/>
      <c r="BU13" s="27"/>
      <c r="BV13" s="28"/>
      <c r="BW13" s="26"/>
      <c r="BX13" s="27"/>
      <c r="BY13" s="28"/>
    </row>
    <row r="14" spans="1:77" ht="22.5">
      <c r="A14" s="19"/>
      <c r="B14" s="19"/>
      <c r="C14" s="2" t="s">
        <v>30</v>
      </c>
      <c r="D14" s="2" t="s">
        <v>31</v>
      </c>
      <c r="E14" s="2" t="s">
        <v>32</v>
      </c>
      <c r="F14" s="2" t="s">
        <v>30</v>
      </c>
      <c r="G14" s="2" t="s">
        <v>31</v>
      </c>
      <c r="H14" s="2" t="s">
        <v>32</v>
      </c>
      <c r="I14" s="2" t="s">
        <v>30</v>
      </c>
      <c r="J14" s="2" t="s">
        <v>31</v>
      </c>
      <c r="K14" s="2" t="s">
        <v>32</v>
      </c>
      <c r="L14" s="2" t="s">
        <v>30</v>
      </c>
      <c r="M14" s="2" t="s">
        <v>31</v>
      </c>
      <c r="N14" s="2" t="s">
        <v>32</v>
      </c>
      <c r="O14" s="2" t="s">
        <v>30</v>
      </c>
      <c r="P14" s="2" t="s">
        <v>31</v>
      </c>
      <c r="Q14" s="2" t="s">
        <v>32</v>
      </c>
      <c r="R14" s="2" t="s">
        <v>30</v>
      </c>
      <c r="S14" s="2" t="s">
        <v>31</v>
      </c>
      <c r="T14" s="2" t="s">
        <v>32</v>
      </c>
      <c r="U14" s="2" t="s">
        <v>30</v>
      </c>
      <c r="V14" s="2" t="s">
        <v>31</v>
      </c>
      <c r="W14" s="2" t="s">
        <v>32</v>
      </c>
      <c r="X14" s="2" t="s">
        <v>30</v>
      </c>
      <c r="Y14" s="2" t="s">
        <v>31</v>
      </c>
      <c r="Z14" s="2" t="s">
        <v>32</v>
      </c>
      <c r="AA14" s="2" t="s">
        <v>30</v>
      </c>
      <c r="AB14" s="2" t="s">
        <v>31</v>
      </c>
      <c r="AC14" s="2" t="s">
        <v>32</v>
      </c>
      <c r="AD14" s="2" t="s">
        <v>30</v>
      </c>
      <c r="AE14" s="2" t="s">
        <v>31</v>
      </c>
      <c r="AF14" s="2" t="s">
        <v>32</v>
      </c>
      <c r="AG14" s="2" t="s">
        <v>30</v>
      </c>
      <c r="AH14" s="2" t="s">
        <v>31</v>
      </c>
      <c r="AI14" s="2" t="s">
        <v>32</v>
      </c>
      <c r="AJ14" s="2" t="s">
        <v>30</v>
      </c>
      <c r="AK14" s="2" t="s">
        <v>31</v>
      </c>
      <c r="AL14" s="2" t="s">
        <v>32</v>
      </c>
      <c r="AM14" s="2" t="s">
        <v>30</v>
      </c>
      <c r="AN14" s="2" t="s">
        <v>31</v>
      </c>
      <c r="AO14" s="2" t="s">
        <v>32</v>
      </c>
      <c r="AP14" s="2" t="s">
        <v>30</v>
      </c>
      <c r="AQ14" s="2" t="s">
        <v>31</v>
      </c>
      <c r="AR14" s="2" t="s">
        <v>32</v>
      </c>
      <c r="AS14" s="2" t="s">
        <v>30</v>
      </c>
      <c r="AT14" s="2" t="s">
        <v>31</v>
      </c>
      <c r="AU14" s="2" t="s">
        <v>32</v>
      </c>
      <c r="AV14" s="2" t="s">
        <v>30</v>
      </c>
      <c r="AW14" s="2" t="s">
        <v>31</v>
      </c>
      <c r="AX14" s="2" t="s">
        <v>32</v>
      </c>
      <c r="AY14" s="2" t="s">
        <v>30</v>
      </c>
      <c r="AZ14" s="2" t="s">
        <v>31</v>
      </c>
      <c r="BA14" s="2" t="s">
        <v>32</v>
      </c>
      <c r="BB14" s="2" t="s">
        <v>30</v>
      </c>
      <c r="BC14" s="2" t="s">
        <v>31</v>
      </c>
      <c r="BD14" s="2" t="s">
        <v>32</v>
      </c>
      <c r="BE14" s="2" t="s">
        <v>30</v>
      </c>
      <c r="BF14" s="2" t="s">
        <v>31</v>
      </c>
      <c r="BG14" s="2" t="s">
        <v>32</v>
      </c>
      <c r="BH14" s="2" t="s">
        <v>30</v>
      </c>
      <c r="BI14" s="2" t="s">
        <v>31</v>
      </c>
      <c r="BJ14" s="2" t="s">
        <v>32</v>
      </c>
      <c r="BK14" s="2" t="s">
        <v>30</v>
      </c>
      <c r="BL14" s="2" t="s">
        <v>31</v>
      </c>
      <c r="BM14" s="2" t="s">
        <v>32</v>
      </c>
      <c r="BN14" s="2" t="s">
        <v>30</v>
      </c>
      <c r="BO14" s="2" t="s">
        <v>31</v>
      </c>
      <c r="BP14" s="2" t="s">
        <v>32</v>
      </c>
      <c r="BQ14" s="2" t="s">
        <v>30</v>
      </c>
      <c r="BR14" s="2" t="s">
        <v>31</v>
      </c>
      <c r="BS14" s="2" t="s">
        <v>32</v>
      </c>
      <c r="BT14" s="2" t="s">
        <v>30</v>
      </c>
      <c r="BU14" s="2" t="s">
        <v>31</v>
      </c>
      <c r="BV14" s="2" t="s">
        <v>32</v>
      </c>
      <c r="BW14" s="2" t="s">
        <v>30</v>
      </c>
      <c r="BX14" s="2" t="s">
        <v>31</v>
      </c>
      <c r="BY14" s="2" t="s">
        <v>32</v>
      </c>
    </row>
    <row r="15" spans="1:77" ht="12.75">
      <c r="A15" s="36">
        <v>1</v>
      </c>
      <c r="B15" s="37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33</v>
      </c>
      <c r="C16" s="8">
        <v>3747.1</v>
      </c>
      <c r="D16" s="8">
        <f>G16+AH16</f>
        <v>2850.9</v>
      </c>
      <c r="E16" s="8">
        <f aca="true" t="shared" si="0" ref="E16:E32">D16/C16*100</f>
        <v>76.08283739425156</v>
      </c>
      <c r="F16" s="9">
        <v>438.5</v>
      </c>
      <c r="G16" s="9">
        <v>472.9</v>
      </c>
      <c r="H16" s="8">
        <f>G16/F16*100</f>
        <v>107.84492588369442</v>
      </c>
      <c r="I16" s="9">
        <v>119.5</v>
      </c>
      <c r="J16" s="9">
        <v>96.9</v>
      </c>
      <c r="K16" s="8">
        <f>J16/I16*100</f>
        <v>81.08786610878661</v>
      </c>
      <c r="L16" s="9">
        <v>2.8</v>
      </c>
      <c r="M16" s="9">
        <v>0.1</v>
      </c>
      <c r="N16" s="8">
        <f>M16/L16*100</f>
        <v>3.571428571428572</v>
      </c>
      <c r="O16" s="9">
        <v>45.1</v>
      </c>
      <c r="P16" s="9">
        <v>38.7</v>
      </c>
      <c r="Q16" s="8">
        <f>P16/O16*100</f>
        <v>85.80931263858093</v>
      </c>
      <c r="R16" s="9">
        <v>221.6</v>
      </c>
      <c r="S16" s="9">
        <v>262.8</v>
      </c>
      <c r="T16" s="8">
        <f>S16/R16*100</f>
        <v>118.59205776173285</v>
      </c>
      <c r="U16" s="9">
        <v>28.2</v>
      </c>
      <c r="V16" s="9">
        <v>43.2</v>
      </c>
      <c r="W16" s="8">
        <f>V16/U16*100</f>
        <v>153.19148936170214</v>
      </c>
      <c r="X16" s="9"/>
      <c r="Y16" s="9"/>
      <c r="Z16" s="8" t="e">
        <f>Y16/X16*100</f>
        <v>#DIV/0!</v>
      </c>
      <c r="AA16" s="9">
        <v>9.3</v>
      </c>
      <c r="AB16" s="9">
        <v>12.8</v>
      </c>
      <c r="AC16" s="8">
        <f>AB16/AA16*100</f>
        <v>137.63440860215053</v>
      </c>
      <c r="AD16" s="9"/>
      <c r="AE16" s="9"/>
      <c r="AF16" s="8" t="e">
        <f>AE16/AD16*100</f>
        <v>#DIV/0!</v>
      </c>
      <c r="AG16" s="9">
        <v>3308.5</v>
      </c>
      <c r="AH16" s="9">
        <v>2378</v>
      </c>
      <c r="AI16" s="8">
        <f>AH16/AG16*100</f>
        <v>71.87547226839958</v>
      </c>
      <c r="AJ16" s="8">
        <v>2279</v>
      </c>
      <c r="AK16" s="8">
        <v>1890.8</v>
      </c>
      <c r="AL16" s="8">
        <f>AK16/AJ16*100</f>
        <v>82.96621325142605</v>
      </c>
      <c r="AM16" s="8"/>
      <c r="AN16" s="8"/>
      <c r="AO16" s="8" t="e">
        <f>AN16/AM16*100</f>
        <v>#DIV/0!</v>
      </c>
      <c r="AP16" s="10"/>
      <c r="AQ16" s="10"/>
      <c r="AR16" s="8" t="e">
        <f>AQ16/AP16*100</f>
        <v>#DIV/0!</v>
      </c>
      <c r="AS16" s="9"/>
      <c r="AT16" s="9"/>
      <c r="AU16" s="8" t="e">
        <f>AT16/AS16*100</f>
        <v>#DIV/0!</v>
      </c>
      <c r="AV16" s="10">
        <v>3778.5</v>
      </c>
      <c r="AW16" s="10">
        <v>2202.8</v>
      </c>
      <c r="AX16" s="8">
        <f>AW16/AV16*100</f>
        <v>58.2982665078735</v>
      </c>
      <c r="AY16" s="10">
        <v>671.8</v>
      </c>
      <c r="AZ16" s="10">
        <v>543.3</v>
      </c>
      <c r="BA16" s="8">
        <f>AZ16/AY16*100</f>
        <v>80.87228341768383</v>
      </c>
      <c r="BB16" s="8">
        <v>669.2</v>
      </c>
      <c r="BC16" s="10">
        <v>543.3</v>
      </c>
      <c r="BD16" s="8">
        <f>BC16/BB16*100</f>
        <v>81.18649133293484</v>
      </c>
      <c r="BE16" s="10">
        <v>638.4</v>
      </c>
      <c r="BF16" s="10">
        <v>132.6</v>
      </c>
      <c r="BG16" s="8">
        <f>BF16/BE16*100</f>
        <v>20.770676691729324</v>
      </c>
      <c r="BH16" s="10">
        <v>489.5</v>
      </c>
      <c r="BI16" s="10">
        <v>419.3</v>
      </c>
      <c r="BJ16" s="8">
        <f>BI16/BH16*100</f>
        <v>85.658835546476</v>
      </c>
      <c r="BK16" s="10">
        <v>1330.4</v>
      </c>
      <c r="BL16" s="10">
        <v>1074</v>
      </c>
      <c r="BM16" s="8">
        <f>BL16/BK16*100</f>
        <v>80.72760072158749</v>
      </c>
      <c r="BN16" s="11">
        <v>847.4</v>
      </c>
      <c r="BO16" s="11">
        <v>671.1</v>
      </c>
      <c r="BP16" s="8">
        <f>BO16/BN16*100</f>
        <v>79.19518527259855</v>
      </c>
      <c r="BQ16" s="11">
        <v>421.6</v>
      </c>
      <c r="BR16" s="11">
        <v>354.8</v>
      </c>
      <c r="BS16" s="8">
        <f>BR16/BQ16*100</f>
        <v>84.15559772296015</v>
      </c>
      <c r="BT16" s="11"/>
      <c r="BU16" s="11"/>
      <c r="BV16" s="8" t="e">
        <f>BU16/BT16*100</f>
        <v>#DIV/0!</v>
      </c>
      <c r="BW16" s="12">
        <f>SUM(C16-AV16)</f>
        <v>-31.40000000000009</v>
      </c>
      <c r="BX16" s="12">
        <f>SUM(D16-AW16)</f>
        <v>648.0999999999999</v>
      </c>
      <c r="BY16" s="8"/>
    </row>
    <row r="17" spans="1:77" ht="12.75">
      <c r="A17" s="6">
        <v>2</v>
      </c>
      <c r="B17" s="7" t="s">
        <v>34</v>
      </c>
      <c r="C17" s="8">
        <v>4097.5</v>
      </c>
      <c r="D17" s="8">
        <f aca="true" t="shared" si="1" ref="D17:D32">G17+AH17</f>
        <v>3039.2</v>
      </c>
      <c r="E17" s="8">
        <f t="shared" si="0"/>
        <v>74.17205613178767</v>
      </c>
      <c r="F17" s="9">
        <v>563.1</v>
      </c>
      <c r="G17" s="9">
        <v>660.6</v>
      </c>
      <c r="H17" s="8">
        <f aca="true" t="shared" si="2" ref="H17:H34">G17/F17*100</f>
        <v>117.31486414491211</v>
      </c>
      <c r="I17" s="9">
        <v>157.2</v>
      </c>
      <c r="J17" s="9">
        <v>120.4</v>
      </c>
      <c r="K17" s="8">
        <f aca="true" t="shared" si="3" ref="K17:K34">J17/I17*100</f>
        <v>76.59033078880408</v>
      </c>
      <c r="L17" s="9">
        <v>42.8</v>
      </c>
      <c r="M17" s="9">
        <v>43.5</v>
      </c>
      <c r="N17" s="8">
        <f aca="true" t="shared" si="4" ref="N17:N32">M17/L17*100</f>
        <v>101.6355140186916</v>
      </c>
      <c r="O17" s="9">
        <v>60.7</v>
      </c>
      <c r="P17" s="9">
        <v>64.9</v>
      </c>
      <c r="Q17" s="8">
        <f aca="true" t="shared" si="5" ref="Q17:Q32">P17/O17*100</f>
        <v>106.91927512355849</v>
      </c>
      <c r="R17" s="9">
        <v>152.3</v>
      </c>
      <c r="S17" s="9">
        <v>267.4</v>
      </c>
      <c r="T17" s="8">
        <f aca="true" t="shared" si="6" ref="T17:T32">S17/R17*100</f>
        <v>175.57452396585686</v>
      </c>
      <c r="U17" s="9">
        <v>16.1</v>
      </c>
      <c r="V17" s="9">
        <v>16.2</v>
      </c>
      <c r="W17" s="8">
        <f aca="true" t="shared" si="7" ref="W17:W32">V17/U17*100</f>
        <v>100.62111801242236</v>
      </c>
      <c r="X17" s="9"/>
      <c r="Y17" s="9"/>
      <c r="Z17" s="8" t="e">
        <f aca="true" t="shared" si="8" ref="Z17:Z32">Y17/X17*100</f>
        <v>#DIV/0!</v>
      </c>
      <c r="AA17" s="9">
        <v>2</v>
      </c>
      <c r="AB17" s="9"/>
      <c r="AC17" s="8">
        <f aca="true" t="shared" si="9" ref="AC17:AC32">AB17/AA17*100</f>
        <v>0</v>
      </c>
      <c r="AD17" s="9"/>
      <c r="AE17" s="9"/>
      <c r="AF17" s="8" t="e">
        <f aca="true" t="shared" si="10" ref="AF17:AF32">AE17/AD17*100</f>
        <v>#DIV/0!</v>
      </c>
      <c r="AG17" s="9">
        <v>3534.4</v>
      </c>
      <c r="AH17" s="9">
        <v>2378.6</v>
      </c>
      <c r="AI17" s="8">
        <f aca="true" t="shared" si="11" ref="AI17:AI32">AH17/AG17*100</f>
        <v>67.29855138071525</v>
      </c>
      <c r="AJ17" s="8">
        <v>2175.8</v>
      </c>
      <c r="AK17" s="8">
        <v>1805.6</v>
      </c>
      <c r="AL17" s="8">
        <f aca="true" t="shared" si="12" ref="AL17:AL32">AK17/AJ17*100</f>
        <v>82.98556852651897</v>
      </c>
      <c r="AM17" s="8"/>
      <c r="AN17" s="8"/>
      <c r="AO17" s="8" t="e">
        <f aca="true" t="shared" si="13" ref="AO17:AO32">AN17/AM17*100</f>
        <v>#DIV/0!</v>
      </c>
      <c r="AP17" s="10"/>
      <c r="AQ17" s="10"/>
      <c r="AR17" s="8" t="e">
        <f aca="true" t="shared" si="14" ref="AR17:AR32">AQ17/AP17*100</f>
        <v>#DIV/0!</v>
      </c>
      <c r="AS17" s="9"/>
      <c r="AT17" s="9"/>
      <c r="AU17" s="8" t="e">
        <f aca="true" t="shared" si="15" ref="AU17:AU34">AT17/AS17*100</f>
        <v>#DIV/0!</v>
      </c>
      <c r="AV17" s="15">
        <v>4144.3</v>
      </c>
      <c r="AW17" s="10">
        <v>2285</v>
      </c>
      <c r="AX17" s="8">
        <f aca="true" t="shared" si="16" ref="AX17:AX34">AW17/AV17*100</f>
        <v>55.135969886349926</v>
      </c>
      <c r="AY17" s="10">
        <v>722.5</v>
      </c>
      <c r="AZ17" s="10">
        <v>589.6</v>
      </c>
      <c r="BA17" s="8">
        <f aca="true" t="shared" si="17" ref="BA17:BA34">AZ17/AY17*100</f>
        <v>81.60553633217992</v>
      </c>
      <c r="BB17" s="8">
        <v>669.2</v>
      </c>
      <c r="BC17" s="10">
        <v>536.8</v>
      </c>
      <c r="BD17" s="8">
        <f aca="true" t="shared" si="18" ref="BD17:BD34">BC17/BB17*100</f>
        <v>80.2151823072325</v>
      </c>
      <c r="BE17" s="10">
        <v>641.6</v>
      </c>
      <c r="BF17" s="10">
        <v>421.4</v>
      </c>
      <c r="BG17" s="8">
        <f aca="true" t="shared" si="19" ref="BG17:BG34">BF17/BE17*100</f>
        <v>65.67955112219451</v>
      </c>
      <c r="BH17" s="10">
        <v>590.1</v>
      </c>
      <c r="BI17" s="10">
        <v>447.9</v>
      </c>
      <c r="BJ17" s="8">
        <f aca="true" t="shared" si="20" ref="BJ17:BJ34">BI17/BH17*100</f>
        <v>75.9023894255211</v>
      </c>
      <c r="BK17" s="10">
        <v>1374.9</v>
      </c>
      <c r="BL17" s="10">
        <v>774.1</v>
      </c>
      <c r="BM17" s="8">
        <f aca="true" t="shared" si="21" ref="BM17:BM32">BL17/BK17*100</f>
        <v>56.302276529202125</v>
      </c>
      <c r="BN17" s="11">
        <v>910.8</v>
      </c>
      <c r="BO17" s="11">
        <v>428</v>
      </c>
      <c r="BP17" s="8">
        <f aca="true" t="shared" si="22" ref="BP17:BP34">BO17/BN17*100</f>
        <v>46.99165568730786</v>
      </c>
      <c r="BQ17" s="16">
        <v>136</v>
      </c>
      <c r="BR17" s="11">
        <v>69.1</v>
      </c>
      <c r="BS17" s="8">
        <f aca="true" t="shared" si="23" ref="BS17:BS32">BR17/BQ17*100</f>
        <v>50.80882352941176</v>
      </c>
      <c r="BT17" s="11"/>
      <c r="BU17" s="11"/>
      <c r="BV17" s="8" t="e">
        <f aca="true" t="shared" si="24" ref="BV17:BV32">BU17/BT17*100</f>
        <v>#DIV/0!</v>
      </c>
      <c r="BW17" s="12">
        <f>SUM(C17-AV17)</f>
        <v>-46.80000000000018</v>
      </c>
      <c r="BX17" s="12">
        <f aca="true" t="shared" si="25" ref="BX17:BX32">SUM(D17-AW17)</f>
        <v>754.1999999999998</v>
      </c>
      <c r="BY17" s="8"/>
    </row>
    <row r="18" spans="1:77" ht="12.75">
      <c r="A18" s="6">
        <v>3</v>
      </c>
      <c r="B18" s="7" t="s">
        <v>35</v>
      </c>
      <c r="C18" s="8">
        <v>5337.9</v>
      </c>
      <c r="D18" s="8">
        <f t="shared" si="1"/>
        <v>3547</v>
      </c>
      <c r="E18" s="8">
        <f t="shared" si="0"/>
        <v>66.4493527417149</v>
      </c>
      <c r="F18" s="9">
        <v>746.3</v>
      </c>
      <c r="G18" s="9">
        <v>849.1</v>
      </c>
      <c r="H18" s="8">
        <f t="shared" si="2"/>
        <v>113.77462146589845</v>
      </c>
      <c r="I18" s="9">
        <v>302.8</v>
      </c>
      <c r="J18" s="9">
        <v>228.5</v>
      </c>
      <c r="K18" s="8">
        <f t="shared" si="3"/>
        <v>75.46235138705416</v>
      </c>
      <c r="L18" s="9">
        <v>18.8</v>
      </c>
      <c r="M18" s="9">
        <v>3.5</v>
      </c>
      <c r="N18" s="8">
        <f t="shared" si="4"/>
        <v>18.617021276595743</v>
      </c>
      <c r="O18" s="9">
        <v>85.1</v>
      </c>
      <c r="P18" s="9">
        <v>70.4</v>
      </c>
      <c r="Q18" s="8">
        <f t="shared" si="5"/>
        <v>82.7262044653349</v>
      </c>
      <c r="R18" s="9">
        <v>221.1</v>
      </c>
      <c r="S18" s="9">
        <v>329.7</v>
      </c>
      <c r="T18" s="8">
        <f t="shared" si="6"/>
        <v>149.1180461329715</v>
      </c>
      <c r="U18" s="9">
        <v>28.7</v>
      </c>
      <c r="V18" s="9">
        <v>23.3</v>
      </c>
      <c r="W18" s="8">
        <f t="shared" si="7"/>
        <v>81.18466898954703</v>
      </c>
      <c r="X18" s="9"/>
      <c r="Y18" s="9"/>
      <c r="Z18" s="8" t="e">
        <f t="shared" si="8"/>
        <v>#DIV/0!</v>
      </c>
      <c r="AA18" s="9">
        <v>33.1</v>
      </c>
      <c r="AB18" s="9">
        <v>27</v>
      </c>
      <c r="AC18" s="8">
        <f t="shared" si="9"/>
        <v>81.57099697885197</v>
      </c>
      <c r="AD18" s="9"/>
      <c r="AE18" s="9"/>
      <c r="AF18" s="8" t="e">
        <f t="shared" si="10"/>
        <v>#DIV/0!</v>
      </c>
      <c r="AG18" s="9">
        <v>4591.6</v>
      </c>
      <c r="AH18" s="9">
        <v>2697.9</v>
      </c>
      <c r="AI18" s="8">
        <f t="shared" si="11"/>
        <v>58.75729593170137</v>
      </c>
      <c r="AJ18" s="8">
        <v>2204.3</v>
      </c>
      <c r="AK18" s="8">
        <v>1827.3</v>
      </c>
      <c r="AL18" s="8">
        <f t="shared" si="12"/>
        <v>82.8970648278365</v>
      </c>
      <c r="AM18" s="8">
        <v>189.9</v>
      </c>
      <c r="AN18" s="8">
        <v>158.3</v>
      </c>
      <c r="AO18" s="8">
        <f t="shared" si="13"/>
        <v>83.35966298051606</v>
      </c>
      <c r="AP18" s="10"/>
      <c r="AQ18" s="10"/>
      <c r="AR18" s="8" t="e">
        <f t="shared" si="14"/>
        <v>#DIV/0!</v>
      </c>
      <c r="AS18" s="9"/>
      <c r="AT18" s="9"/>
      <c r="AU18" s="8" t="e">
        <f t="shared" si="15"/>
        <v>#DIV/0!</v>
      </c>
      <c r="AV18" s="10">
        <v>5553.7</v>
      </c>
      <c r="AW18" s="10">
        <v>3386.2</v>
      </c>
      <c r="AX18" s="8">
        <f t="shared" si="16"/>
        <v>60.97196463618848</v>
      </c>
      <c r="AY18" s="15">
        <v>688.9</v>
      </c>
      <c r="AZ18" s="10">
        <v>662.6</v>
      </c>
      <c r="BA18" s="8">
        <f t="shared" si="17"/>
        <v>96.18231964000582</v>
      </c>
      <c r="BB18" s="8">
        <v>592.2</v>
      </c>
      <c r="BC18" s="10">
        <v>567</v>
      </c>
      <c r="BD18" s="8">
        <f t="shared" si="18"/>
        <v>95.74468085106382</v>
      </c>
      <c r="BE18" s="10">
        <v>913.9</v>
      </c>
      <c r="BF18" s="10">
        <v>828.7</v>
      </c>
      <c r="BG18" s="8">
        <f t="shared" si="19"/>
        <v>90.67731699310647</v>
      </c>
      <c r="BH18" s="15">
        <v>442.1</v>
      </c>
      <c r="BI18" s="10">
        <v>407.4</v>
      </c>
      <c r="BJ18" s="8">
        <f t="shared" si="20"/>
        <v>92.15109703686947</v>
      </c>
      <c r="BK18" s="10">
        <v>1727.4</v>
      </c>
      <c r="BL18" s="10">
        <v>1408.8</v>
      </c>
      <c r="BM18" s="8">
        <f t="shared" si="21"/>
        <v>81.55609586662035</v>
      </c>
      <c r="BN18" s="11">
        <v>1076.9</v>
      </c>
      <c r="BO18" s="11">
        <v>805.9</v>
      </c>
      <c r="BP18" s="8">
        <f t="shared" si="22"/>
        <v>74.83517503946511</v>
      </c>
      <c r="BQ18" s="11">
        <v>462.9</v>
      </c>
      <c r="BR18" s="11">
        <v>439.4</v>
      </c>
      <c r="BS18" s="8">
        <f t="shared" si="23"/>
        <v>94.92330957010154</v>
      </c>
      <c r="BT18" s="11"/>
      <c r="BU18" s="11"/>
      <c r="BV18" s="8" t="e">
        <f t="shared" si="24"/>
        <v>#DIV/0!</v>
      </c>
      <c r="BW18" s="12">
        <f aca="true" t="shared" si="26" ref="BW18:BW32">SUM(C18-AV18)</f>
        <v>-215.80000000000018</v>
      </c>
      <c r="BX18" s="12">
        <f t="shared" si="25"/>
        <v>160.80000000000018</v>
      </c>
      <c r="BY18" s="8"/>
    </row>
    <row r="19" spans="1:77" ht="12.75">
      <c r="A19" s="6">
        <v>4</v>
      </c>
      <c r="B19" s="7" t="s">
        <v>36</v>
      </c>
      <c r="C19" s="8">
        <v>6040.3</v>
      </c>
      <c r="D19" s="8">
        <f t="shared" si="1"/>
        <v>3735.3999999999996</v>
      </c>
      <c r="E19" s="8">
        <f t="shared" si="0"/>
        <v>61.8412992732149</v>
      </c>
      <c r="F19" s="9">
        <v>605.8</v>
      </c>
      <c r="G19" s="9">
        <v>541.3</v>
      </c>
      <c r="H19" s="8">
        <f t="shared" si="2"/>
        <v>89.35292175635523</v>
      </c>
      <c r="I19" s="9">
        <v>170.4</v>
      </c>
      <c r="J19" s="9">
        <v>138.3</v>
      </c>
      <c r="K19" s="8">
        <f t="shared" si="3"/>
        <v>81.16197183098592</v>
      </c>
      <c r="L19" s="9">
        <v>117.1</v>
      </c>
      <c r="M19" s="9">
        <v>117.1</v>
      </c>
      <c r="N19" s="8">
        <f t="shared" si="4"/>
        <v>100</v>
      </c>
      <c r="O19" s="9">
        <v>31.8</v>
      </c>
      <c r="P19" s="9">
        <v>18.4</v>
      </c>
      <c r="Q19" s="8">
        <f t="shared" si="5"/>
        <v>57.861635220125784</v>
      </c>
      <c r="R19" s="9">
        <v>166.8</v>
      </c>
      <c r="S19" s="9">
        <v>118.6</v>
      </c>
      <c r="T19" s="8">
        <f t="shared" si="6"/>
        <v>71.1031175059952</v>
      </c>
      <c r="U19" s="9">
        <v>18.2</v>
      </c>
      <c r="V19" s="9">
        <v>14</v>
      </c>
      <c r="W19" s="8">
        <f t="shared" si="7"/>
        <v>76.92307692307693</v>
      </c>
      <c r="X19" s="9"/>
      <c r="Y19" s="9"/>
      <c r="Z19" s="8" t="e">
        <f t="shared" si="8"/>
        <v>#DIV/0!</v>
      </c>
      <c r="AA19" s="9">
        <v>54.2</v>
      </c>
      <c r="AB19" s="9">
        <v>60.3</v>
      </c>
      <c r="AC19" s="8">
        <f t="shared" si="9"/>
        <v>111.25461254612546</v>
      </c>
      <c r="AD19" s="9"/>
      <c r="AE19" s="9"/>
      <c r="AF19" s="8" t="e">
        <f t="shared" si="10"/>
        <v>#DIV/0!</v>
      </c>
      <c r="AG19" s="9">
        <v>5434.5</v>
      </c>
      <c r="AH19" s="9">
        <v>3194.1</v>
      </c>
      <c r="AI19" s="8">
        <f t="shared" si="11"/>
        <v>58.77449627380623</v>
      </c>
      <c r="AJ19" s="8">
        <v>1617.4</v>
      </c>
      <c r="AK19" s="8">
        <v>1341.7</v>
      </c>
      <c r="AL19" s="8">
        <f t="shared" si="12"/>
        <v>82.95412390255966</v>
      </c>
      <c r="AM19" s="8">
        <v>40.8</v>
      </c>
      <c r="AN19" s="8">
        <v>33.3</v>
      </c>
      <c r="AO19" s="8">
        <f t="shared" si="13"/>
        <v>81.61764705882352</v>
      </c>
      <c r="AP19" s="10"/>
      <c r="AQ19" s="10"/>
      <c r="AR19" s="8" t="e">
        <f t="shared" si="14"/>
        <v>#DIV/0!</v>
      </c>
      <c r="AS19" s="9"/>
      <c r="AT19" s="9"/>
      <c r="AU19" s="8" t="e">
        <f t="shared" si="15"/>
        <v>#DIV/0!</v>
      </c>
      <c r="AV19" s="10">
        <v>6077.9</v>
      </c>
      <c r="AW19" s="10">
        <v>3213.5</v>
      </c>
      <c r="AX19" s="8">
        <f t="shared" si="16"/>
        <v>52.871880090162726</v>
      </c>
      <c r="AY19" s="10">
        <v>703.2</v>
      </c>
      <c r="AZ19" s="10">
        <v>572.5</v>
      </c>
      <c r="BA19" s="8">
        <f t="shared" si="17"/>
        <v>81.41353811149033</v>
      </c>
      <c r="BB19" s="8">
        <v>662.6</v>
      </c>
      <c r="BC19" s="10">
        <v>532.4</v>
      </c>
      <c r="BD19" s="8">
        <f t="shared" si="18"/>
        <v>80.35013582855417</v>
      </c>
      <c r="BE19" s="10">
        <v>589.5</v>
      </c>
      <c r="BF19" s="10">
        <v>143.8</v>
      </c>
      <c r="BG19" s="8">
        <f t="shared" si="19"/>
        <v>24.393553859202715</v>
      </c>
      <c r="BH19" s="15">
        <v>2359.8</v>
      </c>
      <c r="BI19" s="10">
        <v>316</v>
      </c>
      <c r="BJ19" s="8">
        <f t="shared" si="20"/>
        <v>13.390965336045427</v>
      </c>
      <c r="BK19" s="10">
        <v>2318.9</v>
      </c>
      <c r="BL19" s="10">
        <v>2145.6</v>
      </c>
      <c r="BM19" s="8">
        <f t="shared" si="21"/>
        <v>92.52662900513174</v>
      </c>
      <c r="BN19" s="11">
        <v>784.3</v>
      </c>
      <c r="BO19" s="11">
        <v>617.9</v>
      </c>
      <c r="BP19" s="8">
        <f t="shared" si="22"/>
        <v>78.78362871350248</v>
      </c>
      <c r="BQ19" s="11">
        <v>121.6</v>
      </c>
      <c r="BR19" s="11">
        <v>121.6</v>
      </c>
      <c r="BS19" s="8">
        <f t="shared" si="23"/>
        <v>100</v>
      </c>
      <c r="BT19" s="11"/>
      <c r="BU19" s="11"/>
      <c r="BV19" s="8" t="e">
        <f t="shared" si="24"/>
        <v>#DIV/0!</v>
      </c>
      <c r="BW19" s="12">
        <f t="shared" si="26"/>
        <v>-37.599999999999454</v>
      </c>
      <c r="BX19" s="12">
        <f t="shared" si="25"/>
        <v>521.8999999999996</v>
      </c>
      <c r="BY19" s="8"/>
    </row>
    <row r="20" spans="1:77" ht="12.75">
      <c r="A20" s="6">
        <v>5</v>
      </c>
      <c r="B20" s="7" t="s">
        <v>37</v>
      </c>
      <c r="C20" s="8">
        <v>4571.9</v>
      </c>
      <c r="D20" s="8">
        <f t="shared" si="1"/>
        <v>3999.8</v>
      </c>
      <c r="E20" s="8">
        <f t="shared" si="0"/>
        <v>87.48660294407141</v>
      </c>
      <c r="F20" s="9">
        <v>2493.6</v>
      </c>
      <c r="G20" s="9">
        <v>2608</v>
      </c>
      <c r="H20" s="8">
        <f t="shared" si="2"/>
        <v>104.58774462624318</v>
      </c>
      <c r="I20" s="9">
        <v>1666.1</v>
      </c>
      <c r="J20" s="9">
        <v>1341.5</v>
      </c>
      <c r="K20" s="8">
        <f t="shared" si="3"/>
        <v>80.51737590780867</v>
      </c>
      <c r="L20" s="9">
        <v>1.2</v>
      </c>
      <c r="M20" s="9">
        <v>0.8</v>
      </c>
      <c r="N20" s="8">
        <f t="shared" si="4"/>
        <v>66.66666666666667</v>
      </c>
      <c r="O20" s="9">
        <v>53.4</v>
      </c>
      <c r="P20" s="9">
        <v>45.4</v>
      </c>
      <c r="Q20" s="8">
        <f t="shared" si="5"/>
        <v>85.0187265917603</v>
      </c>
      <c r="R20" s="9">
        <v>352.7</v>
      </c>
      <c r="S20" s="9">
        <v>730.6</v>
      </c>
      <c r="T20" s="8">
        <f t="shared" si="6"/>
        <v>207.14488233626312</v>
      </c>
      <c r="U20" s="9">
        <v>80.2</v>
      </c>
      <c r="V20" s="9">
        <v>88.1</v>
      </c>
      <c r="W20" s="8">
        <f t="shared" si="7"/>
        <v>109.85037406483788</v>
      </c>
      <c r="X20" s="9"/>
      <c r="Y20" s="9"/>
      <c r="Z20" s="8" t="e">
        <f t="shared" si="8"/>
        <v>#DIV/0!</v>
      </c>
      <c r="AA20" s="9">
        <v>2</v>
      </c>
      <c r="AB20" s="9">
        <v>0.4</v>
      </c>
      <c r="AC20" s="8">
        <f t="shared" si="9"/>
        <v>20</v>
      </c>
      <c r="AD20" s="9"/>
      <c r="AE20" s="9"/>
      <c r="AF20" s="8" t="e">
        <f t="shared" si="10"/>
        <v>#DIV/0!</v>
      </c>
      <c r="AG20" s="9">
        <v>2078.3</v>
      </c>
      <c r="AH20" s="9">
        <v>1391.8</v>
      </c>
      <c r="AI20" s="8">
        <f t="shared" si="11"/>
        <v>66.96819515950536</v>
      </c>
      <c r="AJ20" s="8">
        <v>1002.7</v>
      </c>
      <c r="AK20" s="8">
        <v>829.7</v>
      </c>
      <c r="AL20" s="8">
        <f t="shared" si="12"/>
        <v>82.74658422259898</v>
      </c>
      <c r="AM20" s="8"/>
      <c r="AN20" s="8"/>
      <c r="AO20" s="8" t="e">
        <f t="shared" si="13"/>
        <v>#DIV/0!</v>
      </c>
      <c r="AP20" s="10"/>
      <c r="AQ20" s="10"/>
      <c r="AR20" s="8" t="e">
        <f t="shared" si="14"/>
        <v>#DIV/0!</v>
      </c>
      <c r="AS20" s="9"/>
      <c r="AT20" s="9"/>
      <c r="AU20" s="8" t="e">
        <f t="shared" si="15"/>
        <v>#DIV/0!</v>
      </c>
      <c r="AV20" s="10">
        <v>4820.3</v>
      </c>
      <c r="AW20" s="10">
        <v>3470.3</v>
      </c>
      <c r="AX20" s="8">
        <f t="shared" si="16"/>
        <v>71.99344439142791</v>
      </c>
      <c r="AY20" s="10">
        <v>932.3</v>
      </c>
      <c r="AZ20" s="10">
        <v>813.1</v>
      </c>
      <c r="BA20" s="8">
        <f t="shared" si="17"/>
        <v>87.21441596052773</v>
      </c>
      <c r="BB20" s="8">
        <v>669.2</v>
      </c>
      <c r="BC20" s="10">
        <v>550.9</v>
      </c>
      <c r="BD20" s="8">
        <f t="shared" si="18"/>
        <v>82.32217573221756</v>
      </c>
      <c r="BE20" s="10">
        <v>666</v>
      </c>
      <c r="BF20" s="10">
        <v>287</v>
      </c>
      <c r="BG20" s="8">
        <f t="shared" si="19"/>
        <v>43.093093093093096</v>
      </c>
      <c r="BH20" s="10">
        <v>760.1</v>
      </c>
      <c r="BI20" s="10">
        <v>624.3</v>
      </c>
      <c r="BJ20" s="8">
        <f t="shared" si="20"/>
        <v>82.13392974608603</v>
      </c>
      <c r="BK20" s="10">
        <v>1831.2</v>
      </c>
      <c r="BL20" s="10">
        <v>1675.2</v>
      </c>
      <c r="BM20" s="8">
        <f t="shared" si="21"/>
        <v>91.48099606815204</v>
      </c>
      <c r="BN20" s="16">
        <v>1099.3</v>
      </c>
      <c r="BO20" s="11">
        <v>994.7</v>
      </c>
      <c r="BP20" s="8">
        <f t="shared" si="22"/>
        <v>90.48485399799874</v>
      </c>
      <c r="BQ20" s="11">
        <v>156.1</v>
      </c>
      <c r="BR20" s="11">
        <v>137.3</v>
      </c>
      <c r="BS20" s="8">
        <f t="shared" si="23"/>
        <v>87.95643818065344</v>
      </c>
      <c r="BT20" s="11"/>
      <c r="BU20" s="11"/>
      <c r="BV20" s="8" t="e">
        <f t="shared" si="24"/>
        <v>#DIV/0!</v>
      </c>
      <c r="BW20" s="12">
        <f t="shared" si="26"/>
        <v>-248.40000000000055</v>
      </c>
      <c r="BX20" s="12">
        <f t="shared" si="25"/>
        <v>529.5</v>
      </c>
      <c r="BY20" s="8"/>
    </row>
    <row r="21" spans="1:77" ht="12.75">
      <c r="A21" s="6">
        <v>6</v>
      </c>
      <c r="B21" s="7" t="s">
        <v>38</v>
      </c>
      <c r="C21" s="8">
        <v>5101.6</v>
      </c>
      <c r="D21" s="8">
        <f t="shared" si="1"/>
        <v>4350.2</v>
      </c>
      <c r="E21" s="8">
        <f t="shared" si="0"/>
        <v>85.27128743923474</v>
      </c>
      <c r="F21" s="9">
        <v>636.6</v>
      </c>
      <c r="G21" s="9">
        <v>790.6</v>
      </c>
      <c r="H21" s="8">
        <f t="shared" si="2"/>
        <v>124.19101476594408</v>
      </c>
      <c r="I21" s="9">
        <v>384.7</v>
      </c>
      <c r="J21" s="9">
        <v>371.8</v>
      </c>
      <c r="K21" s="8">
        <f t="shared" si="3"/>
        <v>96.64673771770211</v>
      </c>
      <c r="L21" s="9">
        <v>12.4</v>
      </c>
      <c r="M21" s="9">
        <v>12.4</v>
      </c>
      <c r="N21" s="8">
        <f t="shared" si="4"/>
        <v>100</v>
      </c>
      <c r="O21" s="9">
        <v>50.7</v>
      </c>
      <c r="P21" s="9">
        <v>54.3</v>
      </c>
      <c r="Q21" s="8">
        <f t="shared" si="5"/>
        <v>107.10059171597632</v>
      </c>
      <c r="R21" s="9">
        <v>174.2</v>
      </c>
      <c r="S21" s="9">
        <v>262.9</v>
      </c>
      <c r="T21" s="8">
        <f t="shared" si="6"/>
        <v>150.91848450057407</v>
      </c>
      <c r="U21" s="9">
        <v>6.8</v>
      </c>
      <c r="V21" s="9">
        <v>3</v>
      </c>
      <c r="W21" s="8">
        <f t="shared" si="7"/>
        <v>44.11764705882353</v>
      </c>
      <c r="X21" s="9"/>
      <c r="Y21" s="9"/>
      <c r="Z21" s="8" t="e">
        <f t="shared" si="8"/>
        <v>#DIV/0!</v>
      </c>
      <c r="AA21" s="9">
        <v>2</v>
      </c>
      <c r="AB21" s="9">
        <v>1.6</v>
      </c>
      <c r="AC21" s="8">
        <f t="shared" si="9"/>
        <v>80</v>
      </c>
      <c r="AD21" s="9"/>
      <c r="AE21" s="9"/>
      <c r="AF21" s="8" t="e">
        <f t="shared" si="10"/>
        <v>#DIV/0!</v>
      </c>
      <c r="AG21" s="9">
        <v>4465</v>
      </c>
      <c r="AH21" s="9">
        <v>3559.6</v>
      </c>
      <c r="AI21" s="8">
        <f t="shared" si="11"/>
        <v>79.72228443449048</v>
      </c>
      <c r="AJ21" s="8">
        <v>1889.3</v>
      </c>
      <c r="AK21" s="8">
        <v>1569.2</v>
      </c>
      <c r="AL21" s="8">
        <f t="shared" si="12"/>
        <v>83.05721695866194</v>
      </c>
      <c r="AM21" s="8"/>
      <c r="AN21" s="8"/>
      <c r="AO21" s="8" t="e">
        <f t="shared" si="13"/>
        <v>#DIV/0!</v>
      </c>
      <c r="AP21" s="10"/>
      <c r="AQ21" s="10"/>
      <c r="AR21" s="8" t="e">
        <f t="shared" si="14"/>
        <v>#DIV/0!</v>
      </c>
      <c r="AS21" s="9"/>
      <c r="AT21" s="9"/>
      <c r="AU21" s="8" t="e">
        <f t="shared" si="15"/>
        <v>#DIV/0!</v>
      </c>
      <c r="AV21" s="10">
        <v>5137.3</v>
      </c>
      <c r="AW21" s="10">
        <v>3108.2</v>
      </c>
      <c r="AX21" s="8">
        <f t="shared" si="16"/>
        <v>60.50259864130963</v>
      </c>
      <c r="AY21" s="10">
        <v>671</v>
      </c>
      <c r="AZ21" s="10">
        <v>533.3</v>
      </c>
      <c r="BA21" s="8">
        <f t="shared" si="17"/>
        <v>79.47839046199702</v>
      </c>
      <c r="BB21" s="8">
        <v>666.8</v>
      </c>
      <c r="BC21" s="10">
        <v>529.5</v>
      </c>
      <c r="BD21" s="8">
        <f t="shared" si="18"/>
        <v>79.40911817636473</v>
      </c>
      <c r="BE21" s="10">
        <v>787.3</v>
      </c>
      <c r="BF21" s="10">
        <v>238.3</v>
      </c>
      <c r="BG21" s="8">
        <f t="shared" si="19"/>
        <v>30.268004572589867</v>
      </c>
      <c r="BH21" s="10">
        <v>415.9</v>
      </c>
      <c r="BI21" s="10">
        <v>190.2</v>
      </c>
      <c r="BJ21" s="8">
        <f t="shared" si="20"/>
        <v>45.73214715075739</v>
      </c>
      <c r="BK21" s="15">
        <v>2949.1</v>
      </c>
      <c r="BL21" s="10">
        <v>2107.5</v>
      </c>
      <c r="BM21" s="8">
        <f t="shared" si="21"/>
        <v>71.46248007866807</v>
      </c>
      <c r="BN21" s="11">
        <v>758.7</v>
      </c>
      <c r="BO21" s="11">
        <v>504.5</v>
      </c>
      <c r="BP21" s="8">
        <f t="shared" si="22"/>
        <v>66.49532094371952</v>
      </c>
      <c r="BQ21" s="11">
        <v>228.6</v>
      </c>
      <c r="BR21" s="11">
        <v>160</v>
      </c>
      <c r="BS21" s="8">
        <f t="shared" si="23"/>
        <v>69.9912510936133</v>
      </c>
      <c r="BT21" s="11"/>
      <c r="BU21" s="11"/>
      <c r="BV21" s="8" t="e">
        <f t="shared" si="24"/>
        <v>#DIV/0!</v>
      </c>
      <c r="BW21" s="12">
        <f t="shared" si="26"/>
        <v>-35.69999999999982</v>
      </c>
      <c r="BX21" s="12">
        <f t="shared" si="25"/>
        <v>1242</v>
      </c>
      <c r="BY21" s="8"/>
    </row>
    <row r="22" spans="1:77" ht="12.75">
      <c r="A22" s="6">
        <v>7</v>
      </c>
      <c r="B22" s="7" t="s">
        <v>39</v>
      </c>
      <c r="C22" s="8">
        <v>2606.2</v>
      </c>
      <c r="D22" s="8">
        <f t="shared" si="1"/>
        <v>2224.6</v>
      </c>
      <c r="E22" s="8">
        <f t="shared" si="0"/>
        <v>85.35799247947203</v>
      </c>
      <c r="F22" s="9">
        <v>160.1</v>
      </c>
      <c r="G22" s="9">
        <v>161.7</v>
      </c>
      <c r="H22" s="8">
        <f t="shared" si="2"/>
        <v>100.99937539038102</v>
      </c>
      <c r="I22" s="9">
        <v>31.8</v>
      </c>
      <c r="J22" s="9">
        <v>18.5</v>
      </c>
      <c r="K22" s="8">
        <f t="shared" si="3"/>
        <v>58.17610062893082</v>
      </c>
      <c r="L22" s="9"/>
      <c r="M22" s="9">
        <v>6</v>
      </c>
      <c r="N22" s="8" t="e">
        <f t="shared" si="4"/>
        <v>#DIV/0!</v>
      </c>
      <c r="O22" s="9">
        <v>26.3</v>
      </c>
      <c r="P22" s="9">
        <v>12.3</v>
      </c>
      <c r="Q22" s="8">
        <f t="shared" si="5"/>
        <v>46.7680608365019</v>
      </c>
      <c r="R22" s="9">
        <v>69.9</v>
      </c>
      <c r="S22" s="9">
        <v>70.9</v>
      </c>
      <c r="T22" s="8">
        <f t="shared" si="6"/>
        <v>101.43061516452074</v>
      </c>
      <c r="U22" s="9">
        <v>4.9</v>
      </c>
      <c r="V22" s="9">
        <v>9.2</v>
      </c>
      <c r="W22" s="8">
        <f t="shared" si="7"/>
        <v>187.7551020408163</v>
      </c>
      <c r="X22" s="9"/>
      <c r="Y22" s="9"/>
      <c r="Z22" s="8" t="e">
        <f t="shared" si="8"/>
        <v>#DIV/0!</v>
      </c>
      <c r="AA22" s="9">
        <v>12</v>
      </c>
      <c r="AB22" s="9">
        <v>17.8</v>
      </c>
      <c r="AC22" s="8">
        <f t="shared" si="9"/>
        <v>148.33333333333334</v>
      </c>
      <c r="AD22" s="9"/>
      <c r="AE22" s="9"/>
      <c r="AF22" s="8" t="e">
        <f t="shared" si="10"/>
        <v>#DIV/0!</v>
      </c>
      <c r="AG22" s="9">
        <v>2446.1</v>
      </c>
      <c r="AH22" s="9">
        <v>2062.9</v>
      </c>
      <c r="AI22" s="8">
        <f t="shared" si="11"/>
        <v>84.33424635133478</v>
      </c>
      <c r="AJ22" s="8">
        <v>1099.2</v>
      </c>
      <c r="AK22" s="8">
        <v>915.6</v>
      </c>
      <c r="AL22" s="8">
        <f t="shared" si="12"/>
        <v>83.29694323144105</v>
      </c>
      <c r="AM22" s="8">
        <v>439.7</v>
      </c>
      <c r="AN22" s="8">
        <v>366.5</v>
      </c>
      <c r="AO22" s="8">
        <f t="shared" si="13"/>
        <v>83.35228564930634</v>
      </c>
      <c r="AP22" s="10"/>
      <c r="AQ22" s="10"/>
      <c r="AR22" s="8" t="e">
        <f t="shared" si="14"/>
        <v>#DIV/0!</v>
      </c>
      <c r="AS22" s="9"/>
      <c r="AT22" s="9"/>
      <c r="AU22" s="8" t="e">
        <f t="shared" si="15"/>
        <v>#DIV/0!</v>
      </c>
      <c r="AV22" s="10">
        <v>2645.6</v>
      </c>
      <c r="AW22" s="10">
        <v>1758.1</v>
      </c>
      <c r="AX22" s="8">
        <f t="shared" si="16"/>
        <v>66.4537345025703</v>
      </c>
      <c r="AY22" s="10">
        <v>675.4</v>
      </c>
      <c r="AZ22" s="10">
        <v>492.4</v>
      </c>
      <c r="BA22" s="8">
        <f t="shared" si="17"/>
        <v>72.9049452176488</v>
      </c>
      <c r="BB22" s="8">
        <v>669.2</v>
      </c>
      <c r="BC22" s="10">
        <v>486.7</v>
      </c>
      <c r="BD22" s="8">
        <f t="shared" si="18"/>
        <v>72.72863120143455</v>
      </c>
      <c r="BE22" s="10">
        <v>402.4</v>
      </c>
      <c r="BF22" s="10">
        <v>95.9</v>
      </c>
      <c r="BG22" s="8">
        <f t="shared" si="19"/>
        <v>23.832007952286286</v>
      </c>
      <c r="BH22" s="15">
        <v>221.6</v>
      </c>
      <c r="BI22" s="10">
        <v>62.1</v>
      </c>
      <c r="BJ22" s="8">
        <f t="shared" si="20"/>
        <v>28.023465703971123</v>
      </c>
      <c r="BK22" s="10">
        <v>1156.9</v>
      </c>
      <c r="BL22" s="10">
        <v>1062.5</v>
      </c>
      <c r="BM22" s="8">
        <f t="shared" si="21"/>
        <v>91.8402627711989</v>
      </c>
      <c r="BN22" s="11">
        <v>447.8</v>
      </c>
      <c r="BO22" s="11">
        <v>418.1</v>
      </c>
      <c r="BP22" s="8">
        <f t="shared" si="22"/>
        <v>93.36757481018311</v>
      </c>
      <c r="BQ22" s="11">
        <v>111.4</v>
      </c>
      <c r="BR22" s="11">
        <v>61.7</v>
      </c>
      <c r="BS22" s="8">
        <f>BR22/BQ22*100</f>
        <v>55.385996409335725</v>
      </c>
      <c r="BT22" s="11"/>
      <c r="BU22" s="11"/>
      <c r="BV22" s="8" t="e">
        <f t="shared" si="24"/>
        <v>#DIV/0!</v>
      </c>
      <c r="BW22" s="12">
        <f t="shared" si="26"/>
        <v>-39.40000000000009</v>
      </c>
      <c r="BX22" s="12">
        <f t="shared" si="25"/>
        <v>466.5</v>
      </c>
      <c r="BY22" s="8"/>
    </row>
    <row r="23" spans="1:77" ht="12.75">
      <c r="A23" s="6">
        <v>8</v>
      </c>
      <c r="B23" s="7" t="s">
        <v>40</v>
      </c>
      <c r="C23" s="8">
        <v>3982.8</v>
      </c>
      <c r="D23" s="8">
        <f t="shared" si="1"/>
        <v>2758.7</v>
      </c>
      <c r="E23" s="8">
        <f t="shared" si="0"/>
        <v>69.26534096615445</v>
      </c>
      <c r="F23" s="9">
        <v>943.9</v>
      </c>
      <c r="G23" s="9">
        <v>819.2</v>
      </c>
      <c r="H23" s="8">
        <f t="shared" si="2"/>
        <v>86.78885475156267</v>
      </c>
      <c r="I23" s="9">
        <v>422.8</v>
      </c>
      <c r="J23" s="9">
        <v>372.5</v>
      </c>
      <c r="K23" s="8">
        <f t="shared" si="3"/>
        <v>88.10312204351939</v>
      </c>
      <c r="L23" s="9"/>
      <c r="M23" s="9">
        <v>0.8</v>
      </c>
      <c r="N23" s="8" t="e">
        <f t="shared" si="4"/>
        <v>#DIV/0!</v>
      </c>
      <c r="O23" s="9">
        <v>69.3</v>
      </c>
      <c r="P23" s="9">
        <v>56.3</v>
      </c>
      <c r="Q23" s="8">
        <f t="shared" si="5"/>
        <v>81.24098124098124</v>
      </c>
      <c r="R23" s="9">
        <v>389.1</v>
      </c>
      <c r="S23" s="9">
        <v>345.7</v>
      </c>
      <c r="T23" s="8">
        <f t="shared" si="6"/>
        <v>88.84605499871498</v>
      </c>
      <c r="U23" s="9">
        <v>2.7</v>
      </c>
      <c r="V23" s="9">
        <v>4</v>
      </c>
      <c r="W23" s="8">
        <f t="shared" si="7"/>
        <v>148.14814814814815</v>
      </c>
      <c r="X23" s="9"/>
      <c r="Y23" s="9"/>
      <c r="Z23" s="8" t="e">
        <f t="shared" si="8"/>
        <v>#DIV/0!</v>
      </c>
      <c r="AA23" s="9">
        <v>2</v>
      </c>
      <c r="AB23" s="9"/>
      <c r="AC23" s="8">
        <f t="shared" si="9"/>
        <v>0</v>
      </c>
      <c r="AD23" s="9"/>
      <c r="AE23" s="9"/>
      <c r="AF23" s="8" t="e">
        <f t="shared" si="10"/>
        <v>#DIV/0!</v>
      </c>
      <c r="AG23" s="9">
        <v>3038.9</v>
      </c>
      <c r="AH23" s="9">
        <v>1939.5</v>
      </c>
      <c r="AI23" s="8">
        <f t="shared" si="11"/>
        <v>63.822435749777874</v>
      </c>
      <c r="AJ23" s="8">
        <v>1379.3</v>
      </c>
      <c r="AK23" s="8">
        <v>1156.1</v>
      </c>
      <c r="AL23" s="8">
        <f t="shared" si="12"/>
        <v>83.81787863408975</v>
      </c>
      <c r="AM23" s="8"/>
      <c r="AN23" s="8"/>
      <c r="AO23" s="8" t="e">
        <f t="shared" si="13"/>
        <v>#DIV/0!</v>
      </c>
      <c r="AP23" s="10"/>
      <c r="AQ23" s="10"/>
      <c r="AR23" s="8" t="e">
        <f t="shared" si="14"/>
        <v>#DIV/0!</v>
      </c>
      <c r="AS23" s="9"/>
      <c r="AT23" s="9"/>
      <c r="AU23" s="8" t="e">
        <f t="shared" si="15"/>
        <v>#DIV/0!</v>
      </c>
      <c r="AV23" s="10">
        <v>4018.5</v>
      </c>
      <c r="AW23" s="10">
        <v>2506.6</v>
      </c>
      <c r="AX23" s="8">
        <f t="shared" si="16"/>
        <v>62.37650864750529</v>
      </c>
      <c r="AY23" s="10">
        <v>703.5</v>
      </c>
      <c r="AZ23" s="10">
        <v>591.4</v>
      </c>
      <c r="BA23" s="8">
        <f t="shared" si="17"/>
        <v>84.06538734896944</v>
      </c>
      <c r="BB23" s="8">
        <v>699.2</v>
      </c>
      <c r="BC23" s="10">
        <v>587.5</v>
      </c>
      <c r="BD23" s="8">
        <f t="shared" si="18"/>
        <v>84.02459954233409</v>
      </c>
      <c r="BE23" s="10">
        <v>633.1</v>
      </c>
      <c r="BF23" s="10">
        <v>524.6</v>
      </c>
      <c r="BG23" s="8">
        <f t="shared" si="19"/>
        <v>82.86210709208656</v>
      </c>
      <c r="BH23" s="10">
        <v>829.4</v>
      </c>
      <c r="BI23" s="10">
        <v>567.5</v>
      </c>
      <c r="BJ23" s="8">
        <f t="shared" si="20"/>
        <v>68.42295635399084</v>
      </c>
      <c r="BK23" s="10">
        <v>1049.7</v>
      </c>
      <c r="BL23" s="10">
        <v>789</v>
      </c>
      <c r="BM23" s="8">
        <f t="shared" si="21"/>
        <v>75.16433266647613</v>
      </c>
      <c r="BN23" s="11">
        <v>739.3</v>
      </c>
      <c r="BO23" s="11">
        <v>559.4</v>
      </c>
      <c r="BP23" s="8">
        <f t="shared" si="22"/>
        <v>75.66617070201542</v>
      </c>
      <c r="BQ23" s="16">
        <v>70</v>
      </c>
      <c r="BR23" s="11">
        <v>54.9</v>
      </c>
      <c r="BS23" s="8">
        <f t="shared" si="23"/>
        <v>78.42857142857143</v>
      </c>
      <c r="BT23" s="11"/>
      <c r="BU23" s="11"/>
      <c r="BV23" s="8" t="e">
        <f t="shared" si="24"/>
        <v>#DIV/0!</v>
      </c>
      <c r="BW23" s="12">
        <f t="shared" si="26"/>
        <v>-35.69999999999982</v>
      </c>
      <c r="BX23" s="12">
        <f t="shared" si="25"/>
        <v>252.0999999999999</v>
      </c>
      <c r="BY23" s="8"/>
    </row>
    <row r="24" spans="1:77" ht="12.75">
      <c r="A24" s="6">
        <v>9</v>
      </c>
      <c r="B24" s="7" t="s">
        <v>41</v>
      </c>
      <c r="C24" s="8">
        <v>7815.4</v>
      </c>
      <c r="D24" s="8">
        <f t="shared" si="1"/>
        <v>6017.299999999999</v>
      </c>
      <c r="E24" s="8">
        <f t="shared" si="0"/>
        <v>76.9928602502751</v>
      </c>
      <c r="F24" s="9">
        <v>1568.2</v>
      </c>
      <c r="G24" s="9">
        <v>1145.4</v>
      </c>
      <c r="H24" s="8">
        <f t="shared" si="2"/>
        <v>73.03915316923863</v>
      </c>
      <c r="I24" s="9">
        <v>962.5</v>
      </c>
      <c r="J24" s="9">
        <v>766.1</v>
      </c>
      <c r="K24" s="8">
        <f t="shared" si="3"/>
        <v>79.59480519480519</v>
      </c>
      <c r="L24" s="9">
        <v>60.9</v>
      </c>
      <c r="M24" s="9">
        <v>12.6</v>
      </c>
      <c r="N24" s="8">
        <f t="shared" si="4"/>
        <v>20.689655172413794</v>
      </c>
      <c r="O24" s="9">
        <v>63.9</v>
      </c>
      <c r="P24" s="9">
        <v>72.2</v>
      </c>
      <c r="Q24" s="8">
        <f t="shared" si="5"/>
        <v>112.9890453834116</v>
      </c>
      <c r="R24" s="9">
        <v>439.8</v>
      </c>
      <c r="S24" s="9">
        <v>205.9</v>
      </c>
      <c r="T24" s="8">
        <f t="shared" si="6"/>
        <v>46.81673487949068</v>
      </c>
      <c r="U24" s="9">
        <v>10</v>
      </c>
      <c r="V24" s="9">
        <v>32.6</v>
      </c>
      <c r="W24" s="8">
        <f t="shared" si="7"/>
        <v>326</v>
      </c>
      <c r="X24" s="9"/>
      <c r="Y24" s="9"/>
      <c r="Z24" s="8" t="e">
        <f t="shared" si="8"/>
        <v>#DIV/0!</v>
      </c>
      <c r="AA24" s="9">
        <v>10</v>
      </c>
      <c r="AB24" s="9">
        <v>8.8</v>
      </c>
      <c r="AC24" s="8">
        <f t="shared" si="9"/>
        <v>88.00000000000001</v>
      </c>
      <c r="AD24" s="9"/>
      <c r="AE24" s="9"/>
      <c r="AF24" s="8" t="e">
        <f t="shared" si="10"/>
        <v>#DIV/0!</v>
      </c>
      <c r="AG24" s="9">
        <v>6247.1</v>
      </c>
      <c r="AH24" s="9">
        <v>4871.9</v>
      </c>
      <c r="AI24" s="8">
        <f t="shared" si="11"/>
        <v>77.98658577579997</v>
      </c>
      <c r="AJ24" s="8">
        <v>3094.6</v>
      </c>
      <c r="AK24" s="8">
        <v>2580.6</v>
      </c>
      <c r="AL24" s="8">
        <f t="shared" si="12"/>
        <v>83.3904220254637</v>
      </c>
      <c r="AM24" s="8"/>
      <c r="AN24" s="8"/>
      <c r="AO24" s="8" t="e">
        <f t="shared" si="13"/>
        <v>#DIV/0!</v>
      </c>
      <c r="AP24" s="10"/>
      <c r="AQ24" s="10"/>
      <c r="AR24" s="8" t="e">
        <f t="shared" si="14"/>
        <v>#DIV/0!</v>
      </c>
      <c r="AS24" s="9"/>
      <c r="AT24" s="9"/>
      <c r="AU24" s="8" t="e">
        <f t="shared" si="15"/>
        <v>#DIV/0!</v>
      </c>
      <c r="AV24" s="10">
        <v>7868.7</v>
      </c>
      <c r="AW24" s="10">
        <v>5722.3</v>
      </c>
      <c r="AX24" s="8">
        <f t="shared" si="16"/>
        <v>72.72230482798938</v>
      </c>
      <c r="AY24" s="10">
        <v>958.6</v>
      </c>
      <c r="AZ24" s="10">
        <v>745.3</v>
      </c>
      <c r="BA24" s="8">
        <f t="shared" si="17"/>
        <v>77.74880033382014</v>
      </c>
      <c r="BB24" s="8">
        <v>954.6</v>
      </c>
      <c r="BC24" s="10">
        <v>742.7</v>
      </c>
      <c r="BD24" s="8">
        <f t="shared" si="18"/>
        <v>77.80222082547664</v>
      </c>
      <c r="BE24" s="10">
        <v>1015.7</v>
      </c>
      <c r="BF24" s="10">
        <v>606.1</v>
      </c>
      <c r="BG24" s="8">
        <f t="shared" si="19"/>
        <v>59.673131830264836</v>
      </c>
      <c r="BH24" s="10">
        <v>1337.8</v>
      </c>
      <c r="BI24" s="10">
        <v>1178.6</v>
      </c>
      <c r="BJ24" s="8">
        <f t="shared" si="20"/>
        <v>88.09986545074003</v>
      </c>
      <c r="BK24" s="10">
        <v>2352</v>
      </c>
      <c r="BL24" s="10">
        <v>1804.6</v>
      </c>
      <c r="BM24" s="8">
        <f t="shared" si="21"/>
        <v>76.72619047619047</v>
      </c>
      <c r="BN24" s="11">
        <v>1549.6</v>
      </c>
      <c r="BO24" s="11">
        <v>1147.3</v>
      </c>
      <c r="BP24" s="8">
        <f t="shared" si="22"/>
        <v>74.03846153846155</v>
      </c>
      <c r="BQ24" s="11">
        <v>0</v>
      </c>
      <c r="BR24" s="11"/>
      <c r="BS24" s="8" t="e">
        <f t="shared" si="23"/>
        <v>#DIV/0!</v>
      </c>
      <c r="BT24" s="11"/>
      <c r="BU24" s="11"/>
      <c r="BV24" s="8" t="e">
        <f t="shared" si="24"/>
        <v>#DIV/0!</v>
      </c>
      <c r="BW24" s="12">
        <f t="shared" si="26"/>
        <v>-53.30000000000018</v>
      </c>
      <c r="BX24" s="12">
        <f t="shared" si="25"/>
        <v>294.9999999999991</v>
      </c>
      <c r="BY24" s="8"/>
    </row>
    <row r="25" spans="1:77" ht="15.75" customHeight="1">
      <c r="A25" s="6">
        <v>10</v>
      </c>
      <c r="B25" s="7" t="s">
        <v>42</v>
      </c>
      <c r="C25" s="8">
        <v>2516.4</v>
      </c>
      <c r="D25" s="8">
        <f t="shared" si="1"/>
        <v>2068.5</v>
      </c>
      <c r="E25" s="8">
        <f t="shared" si="0"/>
        <v>82.2007629947544</v>
      </c>
      <c r="F25" s="9">
        <v>224</v>
      </c>
      <c r="G25" s="9">
        <v>182.4</v>
      </c>
      <c r="H25" s="8">
        <f t="shared" si="2"/>
        <v>81.42857142857143</v>
      </c>
      <c r="I25" s="9">
        <v>92.9</v>
      </c>
      <c r="J25" s="9">
        <v>49.4</v>
      </c>
      <c r="K25" s="8">
        <f t="shared" si="3"/>
        <v>53.17545748116254</v>
      </c>
      <c r="L25" s="9"/>
      <c r="M25" s="9">
        <v>0.2</v>
      </c>
      <c r="N25" s="8" t="e">
        <f>M25/L25*100</f>
        <v>#DIV/0!</v>
      </c>
      <c r="O25" s="9">
        <v>32.9</v>
      </c>
      <c r="P25" s="9">
        <v>19.3</v>
      </c>
      <c r="Q25" s="8">
        <f t="shared" si="5"/>
        <v>58.662613981762924</v>
      </c>
      <c r="R25" s="9">
        <v>86.1</v>
      </c>
      <c r="S25" s="9">
        <v>85.2</v>
      </c>
      <c r="T25" s="8">
        <f t="shared" si="6"/>
        <v>98.95470383275263</v>
      </c>
      <c r="U25" s="9">
        <v>0.2</v>
      </c>
      <c r="V25" s="9">
        <v>4.7</v>
      </c>
      <c r="W25" s="8">
        <f t="shared" si="7"/>
        <v>2350</v>
      </c>
      <c r="X25" s="9"/>
      <c r="Y25" s="9"/>
      <c r="Z25" s="8" t="e">
        <f t="shared" si="8"/>
        <v>#DIV/0!</v>
      </c>
      <c r="AA25" s="9">
        <v>5.9</v>
      </c>
      <c r="AB25" s="9"/>
      <c r="AC25" s="8">
        <f t="shared" si="9"/>
        <v>0</v>
      </c>
      <c r="AD25" s="9"/>
      <c r="AE25" s="9"/>
      <c r="AF25" s="8" t="e">
        <f t="shared" si="10"/>
        <v>#DIV/0!</v>
      </c>
      <c r="AG25" s="9">
        <v>2292.5</v>
      </c>
      <c r="AH25" s="9">
        <v>1886.1</v>
      </c>
      <c r="AI25" s="8">
        <f t="shared" si="11"/>
        <v>82.27262813522354</v>
      </c>
      <c r="AJ25" s="8">
        <v>1544.2</v>
      </c>
      <c r="AK25" s="8">
        <v>1287.1</v>
      </c>
      <c r="AL25" s="8">
        <f t="shared" si="12"/>
        <v>83.35060225359409</v>
      </c>
      <c r="AM25" s="8">
        <v>159.9</v>
      </c>
      <c r="AN25" s="8">
        <v>133.3</v>
      </c>
      <c r="AO25" s="8">
        <f t="shared" si="13"/>
        <v>83.364602876798</v>
      </c>
      <c r="AP25" s="10"/>
      <c r="AQ25" s="10"/>
      <c r="AR25" s="8" t="e">
        <f t="shared" si="14"/>
        <v>#DIV/0!</v>
      </c>
      <c r="AS25" s="9"/>
      <c r="AT25" s="9"/>
      <c r="AU25" s="8" t="e">
        <f t="shared" si="15"/>
        <v>#DIV/0!</v>
      </c>
      <c r="AV25" s="10">
        <v>2518.7</v>
      </c>
      <c r="AW25" s="10">
        <v>1636.3</v>
      </c>
      <c r="AX25" s="8">
        <f t="shared" si="16"/>
        <v>64.96605391670306</v>
      </c>
      <c r="AY25" s="10">
        <v>674.2</v>
      </c>
      <c r="AZ25" s="10">
        <v>534.4</v>
      </c>
      <c r="BA25" s="8">
        <f t="shared" si="17"/>
        <v>79.26431326016018</v>
      </c>
      <c r="BB25" s="8">
        <v>669.1</v>
      </c>
      <c r="BC25" s="10">
        <v>529.9</v>
      </c>
      <c r="BD25" s="8">
        <f t="shared" si="18"/>
        <v>79.19593483784188</v>
      </c>
      <c r="BE25" s="10">
        <v>543.5</v>
      </c>
      <c r="BF25" s="10">
        <v>114.7</v>
      </c>
      <c r="BG25" s="8">
        <f t="shared" si="19"/>
        <v>21.103955841766332</v>
      </c>
      <c r="BH25" s="10">
        <v>260.6</v>
      </c>
      <c r="BI25" s="10">
        <v>260</v>
      </c>
      <c r="BJ25" s="8">
        <f t="shared" si="20"/>
        <v>99.76976208749039</v>
      </c>
      <c r="BK25" s="15">
        <v>980.4</v>
      </c>
      <c r="BL25" s="10">
        <v>688.9</v>
      </c>
      <c r="BM25" s="8">
        <f t="shared" si="21"/>
        <v>70.2672378620971</v>
      </c>
      <c r="BN25" s="11">
        <v>656.1</v>
      </c>
      <c r="BO25" s="11">
        <v>484.3</v>
      </c>
      <c r="BP25" s="8">
        <f t="shared" si="22"/>
        <v>73.81496723060509</v>
      </c>
      <c r="BQ25" s="16">
        <v>100</v>
      </c>
      <c r="BR25" s="11">
        <v>100</v>
      </c>
      <c r="BS25" s="8">
        <f t="shared" si="23"/>
        <v>100</v>
      </c>
      <c r="BT25" s="11"/>
      <c r="BU25" s="11"/>
      <c r="BV25" s="8" t="e">
        <f t="shared" si="24"/>
        <v>#DIV/0!</v>
      </c>
      <c r="BW25" s="12">
        <f t="shared" si="26"/>
        <v>-2.299999999999727</v>
      </c>
      <c r="BX25" s="12">
        <f t="shared" si="25"/>
        <v>432.20000000000005</v>
      </c>
      <c r="BY25" s="8"/>
    </row>
    <row r="26" spans="1:77" ht="12.75">
      <c r="A26" s="6">
        <v>11</v>
      </c>
      <c r="B26" s="7" t="s">
        <v>43</v>
      </c>
      <c r="C26" s="8">
        <v>3608</v>
      </c>
      <c r="D26" s="8">
        <f t="shared" si="1"/>
        <v>2535.2999999999997</v>
      </c>
      <c r="E26" s="8">
        <f t="shared" si="0"/>
        <v>70.26884700665188</v>
      </c>
      <c r="F26" s="9">
        <v>175.1</v>
      </c>
      <c r="G26" s="9">
        <v>199.6</v>
      </c>
      <c r="H26" s="8">
        <f t="shared" si="2"/>
        <v>113.99200456881782</v>
      </c>
      <c r="I26" s="9">
        <v>48.3</v>
      </c>
      <c r="J26" s="9">
        <v>51.6</v>
      </c>
      <c r="K26" s="8">
        <f t="shared" si="3"/>
        <v>106.83229813664596</v>
      </c>
      <c r="L26" s="9">
        <v>4.1</v>
      </c>
      <c r="M26" s="9">
        <v>4.1</v>
      </c>
      <c r="N26" s="8">
        <f t="shared" si="4"/>
        <v>100</v>
      </c>
      <c r="O26" s="9">
        <v>52.5</v>
      </c>
      <c r="P26" s="9">
        <v>57.4</v>
      </c>
      <c r="Q26" s="8">
        <f t="shared" si="5"/>
        <v>109.33333333333333</v>
      </c>
      <c r="R26" s="9">
        <v>41.3</v>
      </c>
      <c r="S26" s="9">
        <v>53.4</v>
      </c>
      <c r="T26" s="8">
        <f t="shared" si="6"/>
        <v>129.29782082324454</v>
      </c>
      <c r="U26" s="9">
        <v>6.8</v>
      </c>
      <c r="V26" s="9">
        <v>7</v>
      </c>
      <c r="W26" s="8">
        <f t="shared" si="7"/>
        <v>102.94117647058825</v>
      </c>
      <c r="X26" s="9">
        <v>3.8</v>
      </c>
      <c r="Y26" s="9">
        <v>7.8</v>
      </c>
      <c r="Z26" s="8">
        <f t="shared" si="8"/>
        <v>205.26315789473685</v>
      </c>
      <c r="AA26" s="9"/>
      <c r="AB26" s="9"/>
      <c r="AC26" s="8" t="e">
        <f t="shared" si="9"/>
        <v>#DIV/0!</v>
      </c>
      <c r="AD26" s="9"/>
      <c r="AE26" s="9"/>
      <c r="AF26" s="8" t="e">
        <f t="shared" si="10"/>
        <v>#DIV/0!</v>
      </c>
      <c r="AG26" s="9">
        <v>3432.9</v>
      </c>
      <c r="AH26" s="9">
        <v>2335.7</v>
      </c>
      <c r="AI26" s="8">
        <f t="shared" si="11"/>
        <v>68.03868449415945</v>
      </c>
      <c r="AJ26" s="8">
        <v>1553.3</v>
      </c>
      <c r="AK26" s="8">
        <v>1290.3</v>
      </c>
      <c r="AL26" s="8">
        <f t="shared" si="12"/>
        <v>83.06830618682804</v>
      </c>
      <c r="AM26" s="8">
        <v>412</v>
      </c>
      <c r="AN26" s="8">
        <v>343.2</v>
      </c>
      <c r="AO26" s="8">
        <f t="shared" si="13"/>
        <v>83.30097087378641</v>
      </c>
      <c r="AP26" s="10"/>
      <c r="AQ26" s="10"/>
      <c r="AR26" s="8" t="e">
        <f t="shared" si="14"/>
        <v>#DIV/0!</v>
      </c>
      <c r="AS26" s="9"/>
      <c r="AT26" s="9"/>
      <c r="AU26" s="8" t="e">
        <f t="shared" si="15"/>
        <v>#DIV/0!</v>
      </c>
      <c r="AV26" s="10">
        <v>3622.3</v>
      </c>
      <c r="AW26" s="10">
        <v>1846.2</v>
      </c>
      <c r="AX26" s="8">
        <f t="shared" si="16"/>
        <v>50.96761725975208</v>
      </c>
      <c r="AY26" s="10">
        <v>675.4</v>
      </c>
      <c r="AZ26" s="10">
        <v>539.7</v>
      </c>
      <c r="BA26" s="8">
        <f t="shared" si="17"/>
        <v>79.90820254663905</v>
      </c>
      <c r="BB26" s="8">
        <v>673.7</v>
      </c>
      <c r="BC26" s="10">
        <v>538.4</v>
      </c>
      <c r="BD26" s="8">
        <f t="shared" si="18"/>
        <v>79.91687694819652</v>
      </c>
      <c r="BE26" s="10">
        <v>444.3</v>
      </c>
      <c r="BF26" s="10">
        <v>131.4</v>
      </c>
      <c r="BG26" s="8">
        <f t="shared" si="19"/>
        <v>29.57461174881837</v>
      </c>
      <c r="BH26" s="15">
        <v>326</v>
      </c>
      <c r="BI26" s="10">
        <v>173.2</v>
      </c>
      <c r="BJ26" s="8">
        <f t="shared" si="20"/>
        <v>53.12883435582821</v>
      </c>
      <c r="BK26" s="10">
        <v>841.1</v>
      </c>
      <c r="BL26" s="10">
        <v>506.5</v>
      </c>
      <c r="BM26" s="8">
        <f t="shared" si="21"/>
        <v>60.21876114611817</v>
      </c>
      <c r="BN26" s="11">
        <v>622.7</v>
      </c>
      <c r="BO26" s="11">
        <v>365.6</v>
      </c>
      <c r="BP26" s="8">
        <f t="shared" si="22"/>
        <v>58.71206038220652</v>
      </c>
      <c r="BQ26" s="11">
        <v>108.4</v>
      </c>
      <c r="BR26" s="11">
        <v>53.7</v>
      </c>
      <c r="BS26" s="8">
        <f t="shared" si="23"/>
        <v>49.53874538745387</v>
      </c>
      <c r="BT26" s="11"/>
      <c r="BU26" s="11"/>
      <c r="BV26" s="8" t="e">
        <f t="shared" si="24"/>
        <v>#DIV/0!</v>
      </c>
      <c r="BW26" s="12">
        <f t="shared" si="26"/>
        <v>-14.300000000000182</v>
      </c>
      <c r="BX26" s="12">
        <f t="shared" si="25"/>
        <v>689.0999999999997</v>
      </c>
      <c r="BY26" s="8"/>
    </row>
    <row r="27" spans="1:77" ht="12.75">
      <c r="A27" s="6">
        <v>12</v>
      </c>
      <c r="B27" s="7" t="s">
        <v>44</v>
      </c>
      <c r="C27" s="8">
        <v>4242.5</v>
      </c>
      <c r="D27" s="8">
        <f t="shared" si="1"/>
        <v>3655.2</v>
      </c>
      <c r="E27" s="8">
        <f t="shared" si="0"/>
        <v>86.15674720094285</v>
      </c>
      <c r="F27" s="9">
        <v>1066</v>
      </c>
      <c r="G27" s="9">
        <v>1152.5</v>
      </c>
      <c r="H27" s="8">
        <f t="shared" si="2"/>
        <v>108.11444652908067</v>
      </c>
      <c r="I27" s="9">
        <v>106.6</v>
      </c>
      <c r="J27" s="9">
        <v>87</v>
      </c>
      <c r="K27" s="8">
        <f t="shared" si="3"/>
        <v>81.61350844277673</v>
      </c>
      <c r="L27" s="9">
        <v>1.2</v>
      </c>
      <c r="M27" s="9">
        <v>2.4</v>
      </c>
      <c r="N27" s="8">
        <f t="shared" si="4"/>
        <v>200</v>
      </c>
      <c r="O27" s="9">
        <v>65.6</v>
      </c>
      <c r="P27" s="9">
        <v>96.8</v>
      </c>
      <c r="Q27" s="8">
        <f t="shared" si="5"/>
        <v>147.5609756097561</v>
      </c>
      <c r="R27" s="9">
        <v>166.1</v>
      </c>
      <c r="S27" s="9">
        <v>257</v>
      </c>
      <c r="T27" s="8">
        <f t="shared" si="6"/>
        <v>154.7260686333534</v>
      </c>
      <c r="U27" s="9">
        <v>715.5</v>
      </c>
      <c r="V27" s="9">
        <v>699</v>
      </c>
      <c r="W27" s="8">
        <f t="shared" si="7"/>
        <v>97.69392033542978</v>
      </c>
      <c r="X27" s="9"/>
      <c r="Y27" s="9"/>
      <c r="Z27" s="8" t="e">
        <f t="shared" si="8"/>
        <v>#DIV/0!</v>
      </c>
      <c r="AA27" s="9">
        <v>9</v>
      </c>
      <c r="AB27" s="9"/>
      <c r="AC27" s="8">
        <f t="shared" si="9"/>
        <v>0</v>
      </c>
      <c r="AD27" s="9"/>
      <c r="AE27" s="9"/>
      <c r="AF27" s="8" t="e">
        <f t="shared" si="10"/>
        <v>#DIV/0!</v>
      </c>
      <c r="AG27" s="9">
        <v>3176.5</v>
      </c>
      <c r="AH27" s="9">
        <v>2502.7</v>
      </c>
      <c r="AI27" s="8">
        <f t="shared" si="11"/>
        <v>78.7879741854242</v>
      </c>
      <c r="AJ27" s="8">
        <v>1742.3</v>
      </c>
      <c r="AK27" s="8">
        <v>1445.5</v>
      </c>
      <c r="AL27" s="8">
        <f t="shared" si="12"/>
        <v>82.9650462032945</v>
      </c>
      <c r="AM27" s="8"/>
      <c r="AN27" s="8"/>
      <c r="AO27" s="8" t="e">
        <f t="shared" si="13"/>
        <v>#DIV/0!</v>
      </c>
      <c r="AP27" s="10"/>
      <c r="AQ27" s="10"/>
      <c r="AR27" s="8" t="e">
        <f t="shared" si="14"/>
        <v>#DIV/0!</v>
      </c>
      <c r="AS27" s="9"/>
      <c r="AT27" s="9"/>
      <c r="AU27" s="8" t="e">
        <f t="shared" si="15"/>
        <v>#DIV/0!</v>
      </c>
      <c r="AV27" s="10">
        <v>4275.3</v>
      </c>
      <c r="AW27" s="10">
        <v>2281.5</v>
      </c>
      <c r="AX27" s="8">
        <f t="shared" si="16"/>
        <v>53.364676163076275</v>
      </c>
      <c r="AY27" s="15">
        <v>699</v>
      </c>
      <c r="AZ27" s="10">
        <v>517.7</v>
      </c>
      <c r="BA27" s="8">
        <f t="shared" si="17"/>
        <v>74.06294706723891</v>
      </c>
      <c r="BB27" s="8">
        <v>669.1</v>
      </c>
      <c r="BC27" s="10">
        <v>488.9</v>
      </c>
      <c r="BD27" s="8">
        <f t="shared" si="18"/>
        <v>73.0683007024361</v>
      </c>
      <c r="BE27" s="10">
        <v>674.7</v>
      </c>
      <c r="BF27" s="10">
        <v>73.2</v>
      </c>
      <c r="BG27" s="8">
        <f t="shared" si="19"/>
        <v>10.84926634059582</v>
      </c>
      <c r="BH27" s="15">
        <v>464.8</v>
      </c>
      <c r="BI27" s="10">
        <v>202.2</v>
      </c>
      <c r="BJ27" s="8">
        <f t="shared" si="20"/>
        <v>43.5025817555938</v>
      </c>
      <c r="BK27" s="10">
        <v>1396.9</v>
      </c>
      <c r="BL27" s="10">
        <v>900.3</v>
      </c>
      <c r="BM27" s="8">
        <f t="shared" si="21"/>
        <v>64.44985324647433</v>
      </c>
      <c r="BN27" s="11">
        <v>1010.9</v>
      </c>
      <c r="BO27" s="11">
        <v>644.3</v>
      </c>
      <c r="BP27" s="8">
        <f t="shared" si="22"/>
        <v>63.73528538925709</v>
      </c>
      <c r="BQ27" s="11">
        <v>230.7</v>
      </c>
      <c r="BR27" s="11">
        <v>107.2</v>
      </c>
      <c r="BS27" s="8">
        <f t="shared" si="23"/>
        <v>46.46727351538795</v>
      </c>
      <c r="BT27" s="11"/>
      <c r="BU27" s="11"/>
      <c r="BV27" s="8" t="e">
        <f t="shared" si="24"/>
        <v>#DIV/0!</v>
      </c>
      <c r="BW27" s="12">
        <f t="shared" si="26"/>
        <v>-32.80000000000018</v>
      </c>
      <c r="BX27" s="12">
        <f t="shared" si="25"/>
        <v>1373.6999999999998</v>
      </c>
      <c r="BY27" s="8"/>
    </row>
    <row r="28" spans="1:77" ht="12.75">
      <c r="A28" s="6">
        <v>13</v>
      </c>
      <c r="B28" s="7" t="s">
        <v>45</v>
      </c>
      <c r="C28" s="8">
        <v>4982</v>
      </c>
      <c r="D28" s="8">
        <f t="shared" si="1"/>
        <v>3596.1</v>
      </c>
      <c r="E28" s="8">
        <f t="shared" si="0"/>
        <v>72.18185467683661</v>
      </c>
      <c r="F28" s="9">
        <v>710.4</v>
      </c>
      <c r="G28" s="9">
        <v>780.9</v>
      </c>
      <c r="H28" s="8">
        <f t="shared" si="2"/>
        <v>109.92398648648648</v>
      </c>
      <c r="I28" s="9">
        <v>336.6</v>
      </c>
      <c r="J28" s="9">
        <v>289.6</v>
      </c>
      <c r="K28" s="8">
        <f t="shared" si="3"/>
        <v>86.03683897801545</v>
      </c>
      <c r="L28" s="9">
        <v>7</v>
      </c>
      <c r="M28" s="9">
        <v>0.9</v>
      </c>
      <c r="N28" s="8">
        <f t="shared" si="4"/>
        <v>12.85714285714286</v>
      </c>
      <c r="O28" s="9">
        <v>48.8</v>
      </c>
      <c r="P28" s="9">
        <v>50.1</v>
      </c>
      <c r="Q28" s="8">
        <f t="shared" si="5"/>
        <v>102.66393442622952</v>
      </c>
      <c r="R28" s="9">
        <v>235.8</v>
      </c>
      <c r="S28" s="9">
        <v>259</v>
      </c>
      <c r="T28" s="8">
        <f t="shared" si="6"/>
        <v>109.83884648006786</v>
      </c>
      <c r="U28" s="9">
        <v>27.7</v>
      </c>
      <c r="V28" s="9">
        <v>33.5</v>
      </c>
      <c r="W28" s="8">
        <f t="shared" si="7"/>
        <v>120.93862815884478</v>
      </c>
      <c r="X28" s="9"/>
      <c r="Y28" s="9"/>
      <c r="Z28" s="8" t="e">
        <f t="shared" si="8"/>
        <v>#DIV/0!</v>
      </c>
      <c r="AA28" s="9">
        <v>34.5</v>
      </c>
      <c r="AB28" s="9">
        <v>38</v>
      </c>
      <c r="AC28" s="8">
        <f t="shared" si="9"/>
        <v>110.14492753623189</v>
      </c>
      <c r="AD28" s="9"/>
      <c r="AE28" s="9"/>
      <c r="AF28" s="8" t="e">
        <f t="shared" si="10"/>
        <v>#DIV/0!</v>
      </c>
      <c r="AG28" s="9">
        <v>4271.6</v>
      </c>
      <c r="AH28" s="9">
        <v>2815.2</v>
      </c>
      <c r="AI28" s="8">
        <f t="shared" si="11"/>
        <v>65.905047289072</v>
      </c>
      <c r="AJ28" s="8">
        <v>2241.7</v>
      </c>
      <c r="AK28" s="8">
        <v>1877.2</v>
      </c>
      <c r="AL28" s="8">
        <f t="shared" si="12"/>
        <v>83.74001873578088</v>
      </c>
      <c r="AM28" s="8"/>
      <c r="AN28" s="8"/>
      <c r="AO28" s="8" t="e">
        <f t="shared" si="13"/>
        <v>#DIV/0!</v>
      </c>
      <c r="AP28" s="10"/>
      <c r="AQ28" s="10"/>
      <c r="AR28" s="8" t="e">
        <f t="shared" si="14"/>
        <v>#DIV/0!</v>
      </c>
      <c r="AS28" s="9"/>
      <c r="AT28" s="9"/>
      <c r="AU28" s="8" t="e">
        <f t="shared" si="15"/>
        <v>#DIV/0!</v>
      </c>
      <c r="AV28" s="10">
        <v>5070.6</v>
      </c>
      <c r="AW28" s="10">
        <v>2752.4</v>
      </c>
      <c r="AX28" s="8">
        <f t="shared" si="16"/>
        <v>54.28154459038378</v>
      </c>
      <c r="AY28" s="10">
        <v>799.7</v>
      </c>
      <c r="AZ28" s="10">
        <v>718.9</v>
      </c>
      <c r="BA28" s="8">
        <f t="shared" si="17"/>
        <v>89.89621107915468</v>
      </c>
      <c r="BB28" s="8">
        <v>770.4</v>
      </c>
      <c r="BC28" s="10">
        <v>694.1</v>
      </c>
      <c r="BD28" s="8">
        <f t="shared" si="18"/>
        <v>90.09605399792316</v>
      </c>
      <c r="BE28" s="10">
        <v>979.6</v>
      </c>
      <c r="BF28" s="10">
        <v>230.6</v>
      </c>
      <c r="BG28" s="8">
        <f t="shared" si="19"/>
        <v>23.540220498162515</v>
      </c>
      <c r="BH28" s="10">
        <v>654.2</v>
      </c>
      <c r="BI28" s="10">
        <v>471.4</v>
      </c>
      <c r="BJ28" s="8">
        <f t="shared" si="20"/>
        <v>72.05747477835523</v>
      </c>
      <c r="BK28" s="10">
        <v>1520.5</v>
      </c>
      <c r="BL28" s="10">
        <v>1250.3</v>
      </c>
      <c r="BM28" s="8">
        <f t="shared" si="21"/>
        <v>82.22952975994738</v>
      </c>
      <c r="BN28" s="11">
        <v>1057</v>
      </c>
      <c r="BO28" s="11">
        <v>824.8</v>
      </c>
      <c r="BP28" s="8">
        <f t="shared" si="22"/>
        <v>78.0321665089877</v>
      </c>
      <c r="BQ28" s="11">
        <v>262.2</v>
      </c>
      <c r="BR28" s="11">
        <v>235.3</v>
      </c>
      <c r="BS28" s="8">
        <f t="shared" si="23"/>
        <v>89.74065598779558</v>
      </c>
      <c r="BT28" s="11"/>
      <c r="BU28" s="11"/>
      <c r="BV28" s="8" t="e">
        <f t="shared" si="24"/>
        <v>#DIV/0!</v>
      </c>
      <c r="BW28" s="12">
        <f t="shared" si="26"/>
        <v>-88.60000000000036</v>
      </c>
      <c r="BX28" s="12">
        <f t="shared" si="25"/>
        <v>843.6999999999998</v>
      </c>
      <c r="BY28" s="8"/>
    </row>
    <row r="29" spans="1:77" ht="12.75">
      <c r="A29" s="6">
        <v>14</v>
      </c>
      <c r="B29" s="7" t="s">
        <v>46</v>
      </c>
      <c r="C29" s="8">
        <v>4953.4</v>
      </c>
      <c r="D29" s="8">
        <f t="shared" si="1"/>
        <v>3855</v>
      </c>
      <c r="E29" s="8">
        <f t="shared" si="0"/>
        <v>77.82533209512658</v>
      </c>
      <c r="F29" s="9">
        <v>435.1</v>
      </c>
      <c r="G29" s="9">
        <v>457.3</v>
      </c>
      <c r="H29" s="8">
        <f t="shared" si="2"/>
        <v>105.10227533900252</v>
      </c>
      <c r="I29" s="9">
        <v>149.1</v>
      </c>
      <c r="J29" s="9">
        <v>144.4</v>
      </c>
      <c r="K29" s="8">
        <f t="shared" si="3"/>
        <v>96.84775318578136</v>
      </c>
      <c r="L29" s="9">
        <v>18.1</v>
      </c>
      <c r="M29" s="9">
        <v>15.6</v>
      </c>
      <c r="N29" s="8">
        <f t="shared" si="4"/>
        <v>86.18784530386739</v>
      </c>
      <c r="O29" s="9">
        <v>36.9</v>
      </c>
      <c r="P29" s="9">
        <v>38.1</v>
      </c>
      <c r="Q29" s="8">
        <f t="shared" si="5"/>
        <v>103.25203252032522</v>
      </c>
      <c r="R29" s="9">
        <v>214.7</v>
      </c>
      <c r="S29" s="9">
        <v>205.1</v>
      </c>
      <c r="T29" s="8">
        <f t="shared" si="6"/>
        <v>95.52864462040056</v>
      </c>
      <c r="U29" s="9">
        <v>9.3</v>
      </c>
      <c r="V29" s="9">
        <v>18.7</v>
      </c>
      <c r="W29" s="8">
        <f t="shared" si="7"/>
        <v>201.0752688172043</v>
      </c>
      <c r="X29" s="9"/>
      <c r="Y29" s="9"/>
      <c r="Z29" s="8" t="e">
        <f t="shared" si="8"/>
        <v>#DIV/0!</v>
      </c>
      <c r="AA29" s="9">
        <v>2</v>
      </c>
      <c r="AB29" s="9"/>
      <c r="AC29" s="8">
        <f t="shared" si="9"/>
        <v>0</v>
      </c>
      <c r="AD29" s="9"/>
      <c r="AE29" s="9"/>
      <c r="AF29" s="8" t="e">
        <f t="shared" si="10"/>
        <v>#DIV/0!</v>
      </c>
      <c r="AG29" s="9">
        <v>4518.3</v>
      </c>
      <c r="AH29" s="9">
        <v>3397.7</v>
      </c>
      <c r="AI29" s="8">
        <f t="shared" si="11"/>
        <v>75.19863665537923</v>
      </c>
      <c r="AJ29" s="8">
        <v>1361</v>
      </c>
      <c r="AK29" s="8">
        <v>1137.6</v>
      </c>
      <c r="AL29" s="8">
        <f t="shared" si="12"/>
        <v>83.58559882439383</v>
      </c>
      <c r="AM29" s="8">
        <v>351.3</v>
      </c>
      <c r="AN29" s="8">
        <v>293.2</v>
      </c>
      <c r="AO29" s="8">
        <f t="shared" si="13"/>
        <v>83.46142897808141</v>
      </c>
      <c r="AP29" s="10"/>
      <c r="AQ29" s="10"/>
      <c r="AR29" s="8" t="e">
        <f t="shared" si="14"/>
        <v>#DIV/0!</v>
      </c>
      <c r="AS29" s="9"/>
      <c r="AT29" s="9"/>
      <c r="AU29" s="8" t="e">
        <f t="shared" si="15"/>
        <v>#DIV/0!</v>
      </c>
      <c r="AV29" s="10">
        <v>4975.4</v>
      </c>
      <c r="AW29" s="10">
        <v>2913.1</v>
      </c>
      <c r="AX29" s="8">
        <f t="shared" si="16"/>
        <v>58.55006632632552</v>
      </c>
      <c r="AY29" s="10">
        <v>1219.2</v>
      </c>
      <c r="AZ29" s="10">
        <v>1085.4</v>
      </c>
      <c r="BA29" s="8">
        <f t="shared" si="17"/>
        <v>89.02559055118111</v>
      </c>
      <c r="BB29" s="8">
        <v>652.3</v>
      </c>
      <c r="BC29" s="10">
        <v>519</v>
      </c>
      <c r="BD29" s="8">
        <f t="shared" si="18"/>
        <v>79.56461750728194</v>
      </c>
      <c r="BE29" s="10">
        <v>514.3</v>
      </c>
      <c r="BF29" s="10">
        <v>156.9</v>
      </c>
      <c r="BG29" s="8">
        <f t="shared" si="19"/>
        <v>30.50748590316936</v>
      </c>
      <c r="BH29" s="10">
        <v>358</v>
      </c>
      <c r="BI29" s="10">
        <v>278.1</v>
      </c>
      <c r="BJ29" s="8">
        <f t="shared" si="20"/>
        <v>77.68156424581007</v>
      </c>
      <c r="BK29" s="10">
        <v>873.4</v>
      </c>
      <c r="BL29" s="10">
        <v>624.4</v>
      </c>
      <c r="BM29" s="8">
        <f t="shared" si="21"/>
        <v>71.49072589878635</v>
      </c>
      <c r="BN29" s="11">
        <v>538.9</v>
      </c>
      <c r="BO29" s="11">
        <v>360.3</v>
      </c>
      <c r="BP29" s="8">
        <f t="shared" si="22"/>
        <v>66.8584152904064</v>
      </c>
      <c r="BQ29" s="11">
        <v>153.5</v>
      </c>
      <c r="BR29" s="11">
        <v>96.5</v>
      </c>
      <c r="BS29" s="8">
        <f t="shared" si="23"/>
        <v>62.866449511400646</v>
      </c>
      <c r="BT29" s="11"/>
      <c r="BU29" s="11"/>
      <c r="BV29" s="8" t="e">
        <f t="shared" si="24"/>
        <v>#DIV/0!</v>
      </c>
      <c r="BW29" s="12">
        <f t="shared" si="26"/>
        <v>-22</v>
      </c>
      <c r="BX29" s="12">
        <f t="shared" si="25"/>
        <v>941.9000000000001</v>
      </c>
      <c r="BY29" s="8"/>
    </row>
    <row r="30" spans="1:77" ht="12.75">
      <c r="A30" s="6">
        <v>15</v>
      </c>
      <c r="B30" s="7" t="s">
        <v>47</v>
      </c>
      <c r="C30" s="8">
        <v>40035.1</v>
      </c>
      <c r="D30" s="8">
        <f t="shared" si="1"/>
        <v>29190.9</v>
      </c>
      <c r="E30" s="8">
        <f t="shared" si="0"/>
        <v>72.91326860679754</v>
      </c>
      <c r="F30" s="9">
        <v>18747</v>
      </c>
      <c r="G30" s="9">
        <v>15851.2</v>
      </c>
      <c r="H30" s="8">
        <f t="shared" si="2"/>
        <v>84.55326185523018</v>
      </c>
      <c r="I30" s="9">
        <v>12846.5</v>
      </c>
      <c r="J30" s="9">
        <v>9720.6</v>
      </c>
      <c r="K30" s="8">
        <f t="shared" si="3"/>
        <v>75.66730237807964</v>
      </c>
      <c r="L30" s="9">
        <v>15.9</v>
      </c>
      <c r="M30" s="9">
        <v>10.9</v>
      </c>
      <c r="N30" s="8">
        <f t="shared" si="4"/>
        <v>68.55345911949685</v>
      </c>
      <c r="O30" s="9">
        <v>486.9</v>
      </c>
      <c r="P30" s="9">
        <v>487.7</v>
      </c>
      <c r="Q30" s="8">
        <f t="shared" si="5"/>
        <v>100.16430478537688</v>
      </c>
      <c r="R30" s="9">
        <v>3321.4</v>
      </c>
      <c r="S30" s="9">
        <v>3613.7</v>
      </c>
      <c r="T30" s="8">
        <f t="shared" si="6"/>
        <v>108.80050581080268</v>
      </c>
      <c r="U30" s="9">
        <v>1308.4</v>
      </c>
      <c r="V30" s="9">
        <v>859.3</v>
      </c>
      <c r="W30" s="8">
        <f t="shared" si="7"/>
        <v>65.67563436258024</v>
      </c>
      <c r="X30" s="9">
        <v>0</v>
      </c>
      <c r="Y30" s="9">
        <v>0.4</v>
      </c>
      <c r="Z30" s="8" t="e">
        <f t="shared" si="8"/>
        <v>#DIV/0!</v>
      </c>
      <c r="AA30" s="9">
        <v>50</v>
      </c>
      <c r="AB30" s="9">
        <v>31</v>
      </c>
      <c r="AC30" s="8">
        <f t="shared" si="9"/>
        <v>62</v>
      </c>
      <c r="AD30" s="9"/>
      <c r="AE30" s="9"/>
      <c r="AF30" s="8" t="e">
        <f t="shared" si="10"/>
        <v>#DIV/0!</v>
      </c>
      <c r="AG30" s="9">
        <v>21288.1</v>
      </c>
      <c r="AH30" s="9">
        <v>13339.7</v>
      </c>
      <c r="AI30" s="8">
        <f t="shared" si="11"/>
        <v>62.66270827363645</v>
      </c>
      <c r="AJ30" s="8">
        <v>4773.1</v>
      </c>
      <c r="AK30" s="8">
        <v>3919.3</v>
      </c>
      <c r="AL30" s="8">
        <f t="shared" si="12"/>
        <v>82.11225409063292</v>
      </c>
      <c r="AM30" s="8"/>
      <c r="AN30" s="8"/>
      <c r="AO30" s="8" t="e">
        <f t="shared" si="13"/>
        <v>#DIV/0!</v>
      </c>
      <c r="AP30" s="10"/>
      <c r="AQ30" s="10"/>
      <c r="AR30" s="8" t="e">
        <f t="shared" si="14"/>
        <v>#DIV/0!</v>
      </c>
      <c r="AS30" s="9"/>
      <c r="AT30" s="9"/>
      <c r="AU30" s="8" t="e">
        <f t="shared" si="15"/>
        <v>#DIV/0!</v>
      </c>
      <c r="AV30" s="10">
        <v>41201.8</v>
      </c>
      <c r="AW30" s="10">
        <v>25618.9</v>
      </c>
      <c r="AX30" s="8">
        <f t="shared" si="16"/>
        <v>62.17907955477673</v>
      </c>
      <c r="AY30" s="10">
        <v>2033.6</v>
      </c>
      <c r="AZ30" s="10">
        <v>1423.4</v>
      </c>
      <c r="BA30" s="8">
        <f t="shared" si="17"/>
        <v>69.99409913453974</v>
      </c>
      <c r="BB30" s="8">
        <v>1620</v>
      </c>
      <c r="BC30" s="10">
        <v>1350.1</v>
      </c>
      <c r="BD30" s="8">
        <f t="shared" si="18"/>
        <v>83.3395061728395</v>
      </c>
      <c r="BE30" s="10">
        <v>8362.4</v>
      </c>
      <c r="BF30" s="10">
        <v>4302</v>
      </c>
      <c r="BG30" s="8">
        <f t="shared" si="19"/>
        <v>51.444561369941646</v>
      </c>
      <c r="BH30" s="10">
        <v>13415.7</v>
      </c>
      <c r="BI30" s="10">
        <v>12228.5</v>
      </c>
      <c r="BJ30" s="8">
        <f t="shared" si="20"/>
        <v>91.15066675611409</v>
      </c>
      <c r="BK30" s="10">
        <v>8469.6</v>
      </c>
      <c r="BL30" s="10">
        <v>5890.2</v>
      </c>
      <c r="BM30" s="8">
        <f t="shared" si="21"/>
        <v>69.54519693964295</v>
      </c>
      <c r="BN30" s="11">
        <v>1592</v>
      </c>
      <c r="BO30" s="11">
        <v>889.9</v>
      </c>
      <c r="BP30" s="8">
        <f t="shared" si="22"/>
        <v>55.89824120603015</v>
      </c>
      <c r="BQ30" s="11">
        <v>100</v>
      </c>
      <c r="BR30" s="11">
        <v>34.6</v>
      </c>
      <c r="BS30" s="8">
        <f t="shared" si="23"/>
        <v>34.6</v>
      </c>
      <c r="BT30" s="11"/>
      <c r="BU30" s="11"/>
      <c r="BV30" s="8" t="e">
        <f t="shared" si="24"/>
        <v>#DIV/0!</v>
      </c>
      <c r="BW30" s="12">
        <f t="shared" si="26"/>
        <v>-1166.7000000000044</v>
      </c>
      <c r="BX30" s="12">
        <f t="shared" si="25"/>
        <v>3572</v>
      </c>
      <c r="BY30" s="8"/>
    </row>
    <row r="31" spans="1:77" ht="12.75">
      <c r="A31" s="6">
        <v>16</v>
      </c>
      <c r="B31" s="7" t="s">
        <v>48</v>
      </c>
      <c r="C31" s="8">
        <v>5852.5</v>
      </c>
      <c r="D31" s="8">
        <f t="shared" si="1"/>
        <v>4489.3</v>
      </c>
      <c r="E31" s="8">
        <f t="shared" si="0"/>
        <v>76.70739000427169</v>
      </c>
      <c r="F31" s="9">
        <v>528.4</v>
      </c>
      <c r="G31" s="9">
        <v>332.5</v>
      </c>
      <c r="H31" s="8">
        <f t="shared" si="2"/>
        <v>62.925813777441334</v>
      </c>
      <c r="I31" s="9">
        <v>114.7</v>
      </c>
      <c r="J31" s="9">
        <v>89.8</v>
      </c>
      <c r="K31" s="8">
        <f t="shared" si="3"/>
        <v>78.29119442022667</v>
      </c>
      <c r="L31" s="9">
        <v>17.3</v>
      </c>
      <c r="M31" s="9">
        <v>1.3</v>
      </c>
      <c r="N31" s="8">
        <f t="shared" si="4"/>
        <v>7.514450867052023</v>
      </c>
      <c r="O31" s="9">
        <v>34.1</v>
      </c>
      <c r="P31" s="9">
        <v>42.2</v>
      </c>
      <c r="Q31" s="8">
        <f t="shared" si="5"/>
        <v>123.75366568914956</v>
      </c>
      <c r="R31" s="9">
        <v>306.3</v>
      </c>
      <c r="S31" s="9">
        <v>139.3</v>
      </c>
      <c r="T31" s="8">
        <f t="shared" si="6"/>
        <v>45.47828925889651</v>
      </c>
      <c r="U31" s="9">
        <v>28</v>
      </c>
      <c r="V31" s="9">
        <v>23.8</v>
      </c>
      <c r="W31" s="8">
        <f t="shared" si="7"/>
        <v>85</v>
      </c>
      <c r="X31" s="9"/>
      <c r="Y31" s="9"/>
      <c r="Z31" s="8" t="e">
        <f t="shared" si="8"/>
        <v>#DIV/0!</v>
      </c>
      <c r="AA31" s="9">
        <v>2</v>
      </c>
      <c r="AB31" s="9"/>
      <c r="AC31" s="8">
        <f t="shared" si="9"/>
        <v>0</v>
      </c>
      <c r="AD31" s="9"/>
      <c r="AE31" s="9"/>
      <c r="AF31" s="8" t="e">
        <f t="shared" si="10"/>
        <v>#DIV/0!</v>
      </c>
      <c r="AG31" s="9">
        <v>5324.1</v>
      </c>
      <c r="AH31" s="9">
        <v>4156.8</v>
      </c>
      <c r="AI31" s="8">
        <f t="shared" si="11"/>
        <v>78.0751676339663</v>
      </c>
      <c r="AJ31" s="8">
        <v>1569.1</v>
      </c>
      <c r="AK31" s="8">
        <v>1309.6</v>
      </c>
      <c r="AL31" s="8">
        <f t="shared" si="12"/>
        <v>83.46185711554394</v>
      </c>
      <c r="AM31" s="8">
        <v>115.7</v>
      </c>
      <c r="AN31" s="8">
        <v>96.6</v>
      </c>
      <c r="AO31" s="8">
        <f t="shared" si="13"/>
        <v>83.49178910976663</v>
      </c>
      <c r="AP31" s="10"/>
      <c r="AQ31" s="10"/>
      <c r="AR31" s="8" t="e">
        <f t="shared" si="14"/>
        <v>#DIV/0!</v>
      </c>
      <c r="AS31" s="9"/>
      <c r="AT31" s="9"/>
      <c r="AU31" s="8" t="e">
        <f t="shared" si="15"/>
        <v>#DIV/0!</v>
      </c>
      <c r="AV31" s="10">
        <v>5890.2</v>
      </c>
      <c r="AW31" s="10">
        <v>3692.5</v>
      </c>
      <c r="AX31" s="8">
        <f t="shared" si="16"/>
        <v>62.68887304336016</v>
      </c>
      <c r="AY31" s="10">
        <v>671.6</v>
      </c>
      <c r="AZ31" s="10">
        <v>534</v>
      </c>
      <c r="BA31" s="8">
        <f t="shared" si="17"/>
        <v>79.5116140559857</v>
      </c>
      <c r="BB31" s="8">
        <v>669.2</v>
      </c>
      <c r="BC31" s="10">
        <v>532.2</v>
      </c>
      <c r="BD31" s="8">
        <f t="shared" si="18"/>
        <v>79.52779438135087</v>
      </c>
      <c r="BE31" s="10">
        <v>1114.4</v>
      </c>
      <c r="BF31" s="10">
        <v>583.9</v>
      </c>
      <c r="BG31" s="8">
        <f t="shared" si="19"/>
        <v>52.39590811198851</v>
      </c>
      <c r="BH31" s="10">
        <v>1478.4</v>
      </c>
      <c r="BI31" s="10">
        <v>1004.6</v>
      </c>
      <c r="BJ31" s="8">
        <f t="shared" si="20"/>
        <v>67.95183982683982</v>
      </c>
      <c r="BK31" s="10">
        <v>1022.7</v>
      </c>
      <c r="BL31" s="10">
        <v>788.6</v>
      </c>
      <c r="BM31" s="8">
        <f t="shared" si="21"/>
        <v>77.10961181187054</v>
      </c>
      <c r="BN31" s="11">
        <v>748.9</v>
      </c>
      <c r="BO31" s="11">
        <v>545.6</v>
      </c>
      <c r="BP31" s="8">
        <f t="shared" si="22"/>
        <v>72.8535184937909</v>
      </c>
      <c r="BQ31" s="11">
        <v>164</v>
      </c>
      <c r="BR31" s="11">
        <v>153.5</v>
      </c>
      <c r="BS31" s="8">
        <f t="shared" si="23"/>
        <v>93.59756097560977</v>
      </c>
      <c r="BT31" s="11"/>
      <c r="BU31" s="11"/>
      <c r="BV31" s="8" t="e">
        <f t="shared" si="24"/>
        <v>#DIV/0!</v>
      </c>
      <c r="BW31" s="12">
        <f t="shared" si="26"/>
        <v>-37.69999999999982</v>
      </c>
      <c r="BX31" s="12">
        <f t="shared" si="25"/>
        <v>796.8000000000002</v>
      </c>
      <c r="BY31" s="8"/>
    </row>
    <row r="32" spans="1:77" ht="12.75">
      <c r="A32" s="6">
        <v>17</v>
      </c>
      <c r="B32" s="7" t="s">
        <v>49</v>
      </c>
      <c r="C32" s="8">
        <v>8922.4</v>
      </c>
      <c r="D32" s="8">
        <f t="shared" si="1"/>
        <v>7149.799999999999</v>
      </c>
      <c r="E32" s="8">
        <f t="shared" si="0"/>
        <v>80.13314803191966</v>
      </c>
      <c r="F32" s="9">
        <v>1799.9</v>
      </c>
      <c r="G32" s="9">
        <v>1979.9</v>
      </c>
      <c r="H32" s="8">
        <f t="shared" si="2"/>
        <v>110.00055558642148</v>
      </c>
      <c r="I32" s="9">
        <v>1389.3</v>
      </c>
      <c r="J32" s="9">
        <v>1455.9</v>
      </c>
      <c r="K32" s="8">
        <f t="shared" si="3"/>
        <v>104.79378104081194</v>
      </c>
      <c r="L32" s="9">
        <v>19</v>
      </c>
      <c r="M32" s="9">
        <v>7.3</v>
      </c>
      <c r="N32" s="8">
        <f t="shared" si="4"/>
        <v>38.421052631578945</v>
      </c>
      <c r="O32" s="9">
        <v>58.2</v>
      </c>
      <c r="P32" s="9">
        <v>46.8</v>
      </c>
      <c r="Q32" s="8">
        <f t="shared" si="5"/>
        <v>80.41237113402062</v>
      </c>
      <c r="R32" s="9">
        <v>144</v>
      </c>
      <c r="S32" s="9">
        <v>115</v>
      </c>
      <c r="T32" s="8">
        <f t="shared" si="6"/>
        <v>79.86111111111111</v>
      </c>
      <c r="U32" s="9">
        <v>97.3</v>
      </c>
      <c r="V32" s="9">
        <v>46.4</v>
      </c>
      <c r="W32" s="8">
        <f t="shared" si="7"/>
        <v>47.68756423432682</v>
      </c>
      <c r="X32" s="9"/>
      <c r="Y32" s="9">
        <v>65.8</v>
      </c>
      <c r="Z32" s="8" t="e">
        <f t="shared" si="8"/>
        <v>#DIV/0!</v>
      </c>
      <c r="AA32" s="9">
        <v>19.1</v>
      </c>
      <c r="AB32" s="9">
        <v>0.4</v>
      </c>
      <c r="AC32" s="8">
        <f t="shared" si="9"/>
        <v>2.094240837696335</v>
      </c>
      <c r="AD32" s="9"/>
      <c r="AE32" s="9"/>
      <c r="AF32" s="8" t="e">
        <f t="shared" si="10"/>
        <v>#DIV/0!</v>
      </c>
      <c r="AG32" s="9">
        <v>7122.6</v>
      </c>
      <c r="AH32" s="9">
        <v>5169.9</v>
      </c>
      <c r="AI32" s="8">
        <f t="shared" si="11"/>
        <v>72.58444949877853</v>
      </c>
      <c r="AJ32" s="8">
        <v>2361.9</v>
      </c>
      <c r="AK32" s="8">
        <v>1955.2</v>
      </c>
      <c r="AL32" s="8">
        <f t="shared" si="12"/>
        <v>82.78081205808883</v>
      </c>
      <c r="AM32" s="8">
        <v>289.8</v>
      </c>
      <c r="AN32" s="8">
        <v>241.5</v>
      </c>
      <c r="AO32" s="8">
        <f t="shared" si="13"/>
        <v>83.33333333333333</v>
      </c>
      <c r="AP32" s="10"/>
      <c r="AQ32" s="10"/>
      <c r="AR32" s="8" t="e">
        <f t="shared" si="14"/>
        <v>#DIV/0!</v>
      </c>
      <c r="AS32" s="9"/>
      <c r="AT32" s="9"/>
      <c r="AU32" s="8" t="e">
        <f t="shared" si="15"/>
        <v>#DIV/0!</v>
      </c>
      <c r="AV32" s="10">
        <v>8996</v>
      </c>
      <c r="AW32" s="10">
        <v>5259.9</v>
      </c>
      <c r="AX32" s="8">
        <f t="shared" si="16"/>
        <v>58.4693196976434</v>
      </c>
      <c r="AY32" s="10">
        <v>829.3</v>
      </c>
      <c r="AZ32" s="10">
        <v>590.2</v>
      </c>
      <c r="BA32" s="8">
        <f t="shared" si="17"/>
        <v>71.16845532376705</v>
      </c>
      <c r="BB32" s="8">
        <v>795.8</v>
      </c>
      <c r="BC32" s="10">
        <v>557.8</v>
      </c>
      <c r="BD32" s="8">
        <f t="shared" si="18"/>
        <v>70.09298818798693</v>
      </c>
      <c r="BE32" s="10">
        <v>1289.1</v>
      </c>
      <c r="BF32" s="10">
        <v>677.7</v>
      </c>
      <c r="BG32" s="8">
        <f t="shared" si="19"/>
        <v>52.571561554572966</v>
      </c>
      <c r="BH32" s="10">
        <v>906.5</v>
      </c>
      <c r="BI32" s="10">
        <v>631.8</v>
      </c>
      <c r="BJ32" s="8">
        <f t="shared" si="20"/>
        <v>69.69663541092112</v>
      </c>
      <c r="BK32" s="10">
        <v>1983.2</v>
      </c>
      <c r="BL32" s="10">
        <v>1427.7</v>
      </c>
      <c r="BM32" s="8">
        <f t="shared" si="21"/>
        <v>71.9897135941912</v>
      </c>
      <c r="BN32" s="11">
        <v>1330.4</v>
      </c>
      <c r="BO32" s="11">
        <v>947.6</v>
      </c>
      <c r="BP32" s="8">
        <f t="shared" si="22"/>
        <v>71.22669873722188</v>
      </c>
      <c r="BQ32" s="11">
        <v>261.3</v>
      </c>
      <c r="BR32" s="11">
        <v>183.1</v>
      </c>
      <c r="BS32" s="8">
        <f t="shared" si="23"/>
        <v>70.07271335629544</v>
      </c>
      <c r="BT32" s="11"/>
      <c r="BU32" s="11"/>
      <c r="BV32" s="8" t="e">
        <f t="shared" si="24"/>
        <v>#DIV/0!</v>
      </c>
      <c r="BW32" s="12">
        <f t="shared" si="26"/>
        <v>-73.60000000000036</v>
      </c>
      <c r="BX32" s="12">
        <f t="shared" si="25"/>
        <v>1889.8999999999996</v>
      </c>
      <c r="BY32" s="8"/>
    </row>
    <row r="33" spans="1:77" ht="12.75">
      <c r="A33" s="6">
        <v>22</v>
      </c>
      <c r="B33" s="7"/>
      <c r="C33" s="8"/>
      <c r="D33" s="8"/>
      <c r="E33" s="8"/>
      <c r="F33" s="9"/>
      <c r="G33" s="9"/>
      <c r="H33" s="8"/>
      <c r="I33" s="9"/>
      <c r="J33" s="9"/>
      <c r="K33" s="8"/>
      <c r="L33" s="9"/>
      <c r="M33" s="9"/>
      <c r="N33" s="8"/>
      <c r="O33" s="9"/>
      <c r="P33" s="9"/>
      <c r="Q33" s="8"/>
      <c r="R33" s="9"/>
      <c r="S33" s="9"/>
      <c r="T33" s="8"/>
      <c r="U33" s="9"/>
      <c r="V33" s="9"/>
      <c r="W33" s="8"/>
      <c r="X33" s="9"/>
      <c r="Y33" s="9"/>
      <c r="Z33" s="8"/>
      <c r="AA33" s="9"/>
      <c r="AB33" s="9"/>
      <c r="AC33" s="8"/>
      <c r="AD33" s="9"/>
      <c r="AE33" s="9"/>
      <c r="AF33" s="8"/>
      <c r="AG33" s="9"/>
      <c r="AH33" s="9"/>
      <c r="AI33" s="8"/>
      <c r="AJ33" s="8"/>
      <c r="AK33" s="8"/>
      <c r="AL33" s="8"/>
      <c r="AM33" s="8"/>
      <c r="AN33" s="8"/>
      <c r="AO33" s="8"/>
      <c r="AP33" s="10"/>
      <c r="AQ33" s="10"/>
      <c r="AR33" s="8"/>
      <c r="AS33" s="9"/>
      <c r="AT33" s="9"/>
      <c r="AU33" s="8"/>
      <c r="AV33" s="10"/>
      <c r="AW33" s="10"/>
      <c r="AX33" s="8"/>
      <c r="AY33" s="10"/>
      <c r="AZ33" s="10"/>
      <c r="BA33" s="8"/>
      <c r="BB33" s="8"/>
      <c r="BC33" s="8"/>
      <c r="BD33" s="8"/>
      <c r="BE33" s="10"/>
      <c r="BF33" s="10"/>
      <c r="BG33" s="8"/>
      <c r="BH33" s="10"/>
      <c r="BI33" s="10"/>
      <c r="BJ33" s="8"/>
      <c r="BK33" s="10"/>
      <c r="BL33" s="10"/>
      <c r="BM33" s="8"/>
      <c r="BN33" s="11"/>
      <c r="BO33" s="11"/>
      <c r="BP33" s="8"/>
      <c r="BQ33" s="11"/>
      <c r="BR33" s="11"/>
      <c r="BS33" s="8"/>
      <c r="BT33" s="11"/>
      <c r="BU33" s="11"/>
      <c r="BV33" s="8"/>
      <c r="BW33" s="12"/>
      <c r="BX33" s="12"/>
      <c r="BY33" s="8"/>
    </row>
    <row r="34" spans="1:77" ht="12.75">
      <c r="A34" s="41" t="s">
        <v>50</v>
      </c>
      <c r="B34" s="42"/>
      <c r="C34" s="13">
        <f>SUM(C16:C33)</f>
        <v>118413</v>
      </c>
      <c r="D34" s="13">
        <f>SUM(D16:D33)</f>
        <v>89063.20000000001</v>
      </c>
      <c r="E34" s="13">
        <f>D34/C34*100</f>
        <v>75.21403899909639</v>
      </c>
      <c r="F34" s="13">
        <f>SUM(F16:F33)</f>
        <v>31842</v>
      </c>
      <c r="G34" s="13">
        <f>SUM(G16:G33)</f>
        <v>28985.1</v>
      </c>
      <c r="H34" s="13">
        <f t="shared" si="2"/>
        <v>91.02788769549652</v>
      </c>
      <c r="I34" s="13">
        <f>SUM(I16:I33)</f>
        <v>19301.800000000003</v>
      </c>
      <c r="J34" s="13">
        <f>SUM(J16:J33)</f>
        <v>15342.8</v>
      </c>
      <c r="K34" s="13">
        <f t="shared" si="3"/>
        <v>79.48895957889937</v>
      </c>
      <c r="L34" s="13">
        <f>SUM(L16:L33)</f>
        <v>338.6</v>
      </c>
      <c r="M34" s="13">
        <f>SUM(M16:M33)</f>
        <v>239.50000000000003</v>
      </c>
      <c r="N34" s="14">
        <f>M34/L34*100</f>
        <v>70.73242764323686</v>
      </c>
      <c r="O34" s="13">
        <f>SUM(O16:O33)</f>
        <v>1302.2</v>
      </c>
      <c r="P34" s="13">
        <f>SUM(P16:P33)</f>
        <v>1271.3</v>
      </c>
      <c r="Q34" s="14">
        <f>P34/O34*100</f>
        <v>97.62709261250191</v>
      </c>
      <c r="R34" s="13">
        <f>SUM(R16:R33)</f>
        <v>6703.200000000001</v>
      </c>
      <c r="S34" s="13">
        <f>SUM(S16:S33)</f>
        <v>7322.2</v>
      </c>
      <c r="T34" s="14">
        <f>S34/R34*100</f>
        <v>109.23439551259098</v>
      </c>
      <c r="U34" s="13">
        <f>SUM(U16:U33)</f>
        <v>2389</v>
      </c>
      <c r="V34" s="13">
        <f>SUM(V16:V33)</f>
        <v>1926</v>
      </c>
      <c r="W34" s="14">
        <f>V34/U34*100</f>
        <v>80.61950606948514</v>
      </c>
      <c r="X34" s="13">
        <f>SUM(X16:X33)</f>
        <v>3.8</v>
      </c>
      <c r="Y34" s="13">
        <f>SUM(Y16:Y33)</f>
        <v>74</v>
      </c>
      <c r="Z34" s="14">
        <f>Y34/X34*100</f>
        <v>1947.3684210526314</v>
      </c>
      <c r="AA34" s="13">
        <f>SUM(AA16:AA33)</f>
        <v>249.1</v>
      </c>
      <c r="AB34" s="13">
        <f>SUM(AB16:AB33)</f>
        <v>198.1</v>
      </c>
      <c r="AC34" s="14">
        <f>AB34/AA34*100</f>
        <v>79.5262946607788</v>
      </c>
      <c r="AD34" s="13">
        <f>SUM(AD16:AD33)</f>
        <v>0</v>
      </c>
      <c r="AE34" s="13">
        <f>SUM(AE16:AE33)</f>
        <v>0</v>
      </c>
      <c r="AF34" s="14" t="e">
        <f>AE34/AD34*100</f>
        <v>#DIV/0!</v>
      </c>
      <c r="AG34" s="13">
        <f>SUM(AG16:AG33)</f>
        <v>86571.00000000001</v>
      </c>
      <c r="AH34" s="13">
        <f>SUM(AH16:AH33)</f>
        <v>60078.1</v>
      </c>
      <c r="AI34" s="14">
        <f>AH34/AG34*100</f>
        <v>69.39748876644603</v>
      </c>
      <c r="AJ34" s="13">
        <f>SUM(AJ16:AJ33)</f>
        <v>33888.2</v>
      </c>
      <c r="AK34" s="13">
        <f>SUM(AK16:AK33)</f>
        <v>28138.399999999998</v>
      </c>
      <c r="AL34" s="14">
        <f>AK34/AJ34*100</f>
        <v>83.03303214688299</v>
      </c>
      <c r="AM34" s="13">
        <f>SUM(AM16:AM33)</f>
        <v>1999.1</v>
      </c>
      <c r="AN34" s="13">
        <f>SUM(AN16:AN33)</f>
        <v>1665.9</v>
      </c>
      <c r="AO34" s="14">
        <f>AN34/AM34*100</f>
        <v>83.33249962483119</v>
      </c>
      <c r="AP34" s="13">
        <v>0</v>
      </c>
      <c r="AQ34" s="13">
        <f>SUM(AQ16:AQ33)</f>
        <v>0</v>
      </c>
      <c r="AR34" s="14"/>
      <c r="AS34" s="13">
        <f>SUM(AS16:AS33)</f>
        <v>0</v>
      </c>
      <c r="AT34" s="13">
        <f>SUM(AT16:AT33)</f>
        <v>0</v>
      </c>
      <c r="AU34" s="14" t="e">
        <f t="shared" si="15"/>
        <v>#DIV/0!</v>
      </c>
      <c r="AV34" s="13">
        <f>SUM(AV16:AV33)</f>
        <v>120595.09999999999</v>
      </c>
      <c r="AW34" s="13">
        <f>SUM(AW16:AW33)</f>
        <v>73653.79999999999</v>
      </c>
      <c r="AX34" s="14">
        <f t="shared" si="16"/>
        <v>61.07528415333624</v>
      </c>
      <c r="AY34" s="13">
        <f>SUM(AY16:AY33)</f>
        <v>14329.2</v>
      </c>
      <c r="AZ34" s="13">
        <f>SUM(AZ16:AZ33)</f>
        <v>11487.199999999999</v>
      </c>
      <c r="BA34" s="14">
        <f t="shared" si="17"/>
        <v>80.16637355888673</v>
      </c>
      <c r="BB34" s="13">
        <f>SUM(BB16:BB33)</f>
        <v>12771.8</v>
      </c>
      <c r="BC34" s="13">
        <f>SUM(BC16:BC33)</f>
        <v>10287.199999999999</v>
      </c>
      <c r="BD34" s="14">
        <f t="shared" si="18"/>
        <v>80.54620335426486</v>
      </c>
      <c r="BE34" s="13">
        <f>SUM(BE16:BE33)</f>
        <v>20210.199999999997</v>
      </c>
      <c r="BF34" s="13">
        <f>SUM(BF16:BF33)</f>
        <v>9548.800000000001</v>
      </c>
      <c r="BG34" s="14">
        <f t="shared" si="19"/>
        <v>47.24742951578907</v>
      </c>
      <c r="BH34" s="13">
        <f>SUM(BH16:BH33)</f>
        <v>25310.500000000004</v>
      </c>
      <c r="BI34" s="13">
        <f>SUM(BI16:BI33)</f>
        <v>19463.099999999995</v>
      </c>
      <c r="BJ34" s="14">
        <f t="shared" si="20"/>
        <v>76.89733509808178</v>
      </c>
      <c r="BK34" s="13">
        <f>SUM(BK16:BK33)</f>
        <v>33178.3</v>
      </c>
      <c r="BL34" s="13">
        <f>SUM(BL16:BL33)</f>
        <v>24918.2</v>
      </c>
      <c r="BM34" s="14">
        <f>BL34/BK34*100</f>
        <v>75.10390827739818</v>
      </c>
      <c r="BN34" s="13">
        <f>SUM(BN16:BN33)</f>
        <v>15771</v>
      </c>
      <c r="BO34" s="13">
        <f>SUM(BO16:BO33)</f>
        <v>11209.300000000001</v>
      </c>
      <c r="BP34" s="14">
        <f t="shared" si="22"/>
        <v>71.07539154143682</v>
      </c>
      <c r="BQ34" s="13">
        <f>SUM(BQ16:BQ33)</f>
        <v>3088.2999999999997</v>
      </c>
      <c r="BR34" s="13">
        <f>SUM(BR16:BR33)</f>
        <v>2362.7000000000003</v>
      </c>
      <c r="BS34" s="14">
        <f>BR34/BQ34*100</f>
        <v>76.50487323122755</v>
      </c>
      <c r="BT34" s="13">
        <f>SUM(BT16:BT33)</f>
        <v>0</v>
      </c>
      <c r="BU34" s="13">
        <f>SUM(BU16:BU33)</f>
        <v>0</v>
      </c>
      <c r="BV34" s="14" t="e">
        <f>BU34/BT34*100</f>
        <v>#DIV/0!</v>
      </c>
      <c r="BW34" s="14">
        <f>SUM(C34-AV34)</f>
        <v>-2182.0999999999913</v>
      </c>
      <c r="BX34" s="14">
        <f>SUM(D34-AW34)</f>
        <v>15409.400000000023</v>
      </c>
      <c r="BY34" s="13"/>
    </row>
  </sheetData>
  <mergeCells count="43"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AY12:BA13"/>
    <mergeCell ref="AY10:BV10"/>
    <mergeCell ref="A15:B15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BK12:BM13"/>
    <mergeCell ref="U4:W4"/>
    <mergeCell ref="C6:N6"/>
    <mergeCell ref="C7:R7"/>
    <mergeCell ref="O12:Q13"/>
    <mergeCell ref="R12:T13"/>
    <mergeCell ref="U12:W13"/>
    <mergeCell ref="AV10:AX13"/>
    <mergeCell ref="A10:B14"/>
    <mergeCell ref="C10:E13"/>
    <mergeCell ref="F10:AU10"/>
    <mergeCell ref="H8:P8"/>
    <mergeCell ref="AA12:AC13"/>
    <mergeCell ref="AD12:AF13"/>
    <mergeCell ref="X12:Z13"/>
    <mergeCell ref="AJ12:AL13"/>
    <mergeCell ref="AM12:AO13"/>
    <mergeCell ref="AP12:AR13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2012-09-11T05:45:37Z</cp:lastPrinted>
  <dcterms:created xsi:type="dcterms:W3CDTF">2000-02-11T11:57:28Z</dcterms:created>
  <dcterms:modified xsi:type="dcterms:W3CDTF">2012-11-13T06:28:09Z</dcterms:modified>
  <cp:category/>
  <cp:version/>
  <cp:contentType/>
  <cp:contentStatus/>
</cp:coreProperties>
</file>