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<sst xmlns="http://schemas.openxmlformats.org/spreadsheetml/2006/main" count="130" uniqueCount="54">
  <si>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</si>
  <si>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</si>
  <si>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</si>
  <si>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</si>
  <si>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</si>
  <si>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</si>
  <si>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</si>
  <si>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</si>
  <si>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</si>
  <si>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</si>
  <si>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</si>
  <si>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</si>
  <si>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</si>
  <si>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</si>
  <si>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</si>
  <si>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</si>
  <si>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</si>
  <si>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</si>
  <si>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</si>
  <si>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</si>
  <si>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</si>
  <si>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</si>
  <si>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</si>
  <si>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</si>
  <si>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</si>
  <si>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</si>
  <si>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</si>
  <si>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</si>
  <si>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</si>
  <si>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</si>
  <si>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</si>
  <si>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</si>
  <si>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</si>
  <si>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</si>
  <si>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</si>
  <si>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</si>
  <si>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</si>
  <si>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</si>
  <si>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</si>
  <si>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</si>
  <si>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</si>
  <si>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</si>
  <si>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</si>
  <si>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</si>
  <si>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</si>
  <si>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</si>
  <si>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</si>
  <si>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</si>
  <si>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</si>
  <si>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</si>
  <si>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</si>
  <si>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</si>
  <si>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</si>
  <si>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августа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</si>
</sst>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13">
      <pane xSplit="1" topLeftCell="AF2" activePane="topRight" state="frozen"/>
      <selection pane="topLeft" activeCell="B2" sqref="B2"/>
      <selection pane="topRight" activeCell="AG29" sqref="AG29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49" max="49" width="10.375" style="0" bestFit="1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7"/>
      <c r="S1" s="17"/>
      <c r="T1" s="17"/>
    </row>
    <row r="2" spans="18:20" ht="12" customHeight="1">
      <c r="R2" s="17"/>
      <c r="S2" s="17"/>
      <c r="T2" s="17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8" t="s">
        <v>0</v>
      </c>
      <c r="M3" s="18"/>
      <c r="N3" s="18"/>
      <c r="O3" s="1"/>
      <c r="P3" s="1"/>
      <c r="Q3" s="1"/>
      <c r="R3" s="18"/>
      <c r="S3" s="18"/>
      <c r="T3" s="18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8" t="s">
        <v>0</v>
      </c>
      <c r="V4" s="18"/>
      <c r="W4" s="1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0" t="s">
        <v>53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1" t="s">
        <v>2</v>
      </c>
      <c r="K8" s="21"/>
      <c r="L8" s="21"/>
      <c r="M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2" t="s">
        <v>3</v>
      </c>
      <c r="B10" s="22"/>
      <c r="C10" s="23" t="s">
        <v>4</v>
      </c>
      <c r="D10" s="24"/>
      <c r="E10" s="25"/>
      <c r="F10" s="32" t="s">
        <v>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4"/>
      <c r="AV10" s="22" t="s">
        <v>6</v>
      </c>
      <c r="AW10" s="22"/>
      <c r="AX10" s="22"/>
      <c r="AY10" s="32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4"/>
      <c r="BW10" s="23" t="s">
        <v>7</v>
      </c>
      <c r="BX10" s="24"/>
      <c r="BY10" s="25"/>
    </row>
    <row r="11" spans="1:77" ht="12.75">
      <c r="A11" s="22"/>
      <c r="B11" s="22"/>
      <c r="C11" s="26"/>
      <c r="D11" s="27"/>
      <c r="E11" s="28"/>
      <c r="F11" s="22" t="s">
        <v>8</v>
      </c>
      <c r="G11" s="22"/>
      <c r="H11" s="22"/>
      <c r="I11" s="35" t="s">
        <v>9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22" t="s">
        <v>10</v>
      </c>
      <c r="AH11" s="22"/>
      <c r="AI11" s="22"/>
      <c r="AJ11" s="32" t="s">
        <v>9</v>
      </c>
      <c r="AK11" s="33"/>
      <c r="AL11" s="33"/>
      <c r="AM11" s="33"/>
      <c r="AN11" s="33"/>
      <c r="AO11" s="33"/>
      <c r="AP11" s="33"/>
      <c r="AQ11" s="33"/>
      <c r="AR11" s="34"/>
      <c r="AS11" s="22" t="s">
        <v>11</v>
      </c>
      <c r="AT11" s="22"/>
      <c r="AU11" s="22"/>
      <c r="AV11" s="22"/>
      <c r="AW11" s="22"/>
      <c r="AX11" s="22"/>
      <c r="AY11" s="32" t="s">
        <v>9</v>
      </c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4"/>
      <c r="BW11" s="26"/>
      <c r="BX11" s="27"/>
      <c r="BY11" s="28"/>
    </row>
    <row r="12" spans="1:77" ht="59.25" customHeight="1">
      <c r="A12" s="22"/>
      <c r="B12" s="22"/>
      <c r="C12" s="26"/>
      <c r="D12" s="27"/>
      <c r="E12" s="28"/>
      <c r="F12" s="22"/>
      <c r="G12" s="22"/>
      <c r="H12" s="22"/>
      <c r="I12" s="23" t="s">
        <v>12</v>
      </c>
      <c r="J12" s="24"/>
      <c r="K12" s="25"/>
      <c r="L12" s="23" t="s">
        <v>13</v>
      </c>
      <c r="M12" s="24"/>
      <c r="N12" s="25"/>
      <c r="O12" s="23" t="s">
        <v>14</v>
      </c>
      <c r="P12" s="24"/>
      <c r="Q12" s="25"/>
      <c r="R12" s="23" t="s">
        <v>15</v>
      </c>
      <c r="S12" s="24"/>
      <c r="T12" s="25"/>
      <c r="U12" s="23" t="s">
        <v>16</v>
      </c>
      <c r="V12" s="24"/>
      <c r="W12" s="25"/>
      <c r="X12" s="23" t="s">
        <v>17</v>
      </c>
      <c r="Y12" s="24"/>
      <c r="Z12" s="25"/>
      <c r="AA12" s="23" t="s">
        <v>18</v>
      </c>
      <c r="AB12" s="24"/>
      <c r="AC12" s="25"/>
      <c r="AD12" s="23" t="s">
        <v>19</v>
      </c>
      <c r="AE12" s="24"/>
      <c r="AF12" s="25"/>
      <c r="AG12" s="22"/>
      <c r="AH12" s="22"/>
      <c r="AI12" s="22"/>
      <c r="AJ12" s="23" t="s">
        <v>20</v>
      </c>
      <c r="AK12" s="24"/>
      <c r="AL12" s="25"/>
      <c r="AM12" s="23" t="s">
        <v>21</v>
      </c>
      <c r="AN12" s="24"/>
      <c r="AO12" s="25"/>
      <c r="AP12" s="23" t="s">
        <v>52</v>
      </c>
      <c r="AQ12" s="24"/>
      <c r="AR12" s="25"/>
      <c r="AS12" s="22"/>
      <c r="AT12" s="22"/>
      <c r="AU12" s="22"/>
      <c r="AV12" s="22"/>
      <c r="AW12" s="22"/>
      <c r="AX12" s="22"/>
      <c r="AY12" s="38" t="s">
        <v>22</v>
      </c>
      <c r="AZ12" s="39"/>
      <c r="BA12" s="40"/>
      <c r="BB12" s="48" t="s">
        <v>5</v>
      </c>
      <c r="BC12" s="48"/>
      <c r="BD12" s="48"/>
      <c r="BE12" s="38" t="s">
        <v>23</v>
      </c>
      <c r="BF12" s="39"/>
      <c r="BG12" s="40"/>
      <c r="BH12" s="38" t="s">
        <v>24</v>
      </c>
      <c r="BI12" s="39"/>
      <c r="BJ12" s="40"/>
      <c r="BK12" s="23" t="s">
        <v>25</v>
      </c>
      <c r="BL12" s="24"/>
      <c r="BM12" s="25"/>
      <c r="BN12" s="32" t="s">
        <v>26</v>
      </c>
      <c r="BO12" s="33"/>
      <c r="BP12" s="33"/>
      <c r="BQ12" s="33"/>
      <c r="BR12" s="33"/>
      <c r="BS12" s="34"/>
      <c r="BT12" s="23" t="s">
        <v>27</v>
      </c>
      <c r="BU12" s="24"/>
      <c r="BV12" s="25"/>
      <c r="BW12" s="26"/>
      <c r="BX12" s="27"/>
      <c r="BY12" s="28"/>
    </row>
    <row r="13" spans="1:77" ht="66" customHeight="1">
      <c r="A13" s="22"/>
      <c r="B13" s="22"/>
      <c r="C13" s="29"/>
      <c r="D13" s="30"/>
      <c r="E13" s="31"/>
      <c r="F13" s="22"/>
      <c r="G13" s="22"/>
      <c r="H13" s="22"/>
      <c r="I13" s="29"/>
      <c r="J13" s="30"/>
      <c r="K13" s="31"/>
      <c r="L13" s="29"/>
      <c r="M13" s="30"/>
      <c r="N13" s="31"/>
      <c r="O13" s="29"/>
      <c r="P13" s="30"/>
      <c r="Q13" s="31"/>
      <c r="R13" s="29"/>
      <c r="S13" s="30"/>
      <c r="T13" s="31"/>
      <c r="U13" s="29"/>
      <c r="V13" s="30"/>
      <c r="W13" s="31"/>
      <c r="X13" s="29"/>
      <c r="Y13" s="30"/>
      <c r="Z13" s="31"/>
      <c r="AA13" s="29"/>
      <c r="AB13" s="30"/>
      <c r="AC13" s="31"/>
      <c r="AD13" s="29"/>
      <c r="AE13" s="30"/>
      <c r="AF13" s="31"/>
      <c r="AG13" s="22"/>
      <c r="AH13" s="22"/>
      <c r="AI13" s="22"/>
      <c r="AJ13" s="29"/>
      <c r="AK13" s="30"/>
      <c r="AL13" s="31"/>
      <c r="AM13" s="29"/>
      <c r="AN13" s="30"/>
      <c r="AO13" s="31"/>
      <c r="AP13" s="29"/>
      <c r="AQ13" s="30"/>
      <c r="AR13" s="31"/>
      <c r="AS13" s="22"/>
      <c r="AT13" s="22"/>
      <c r="AU13" s="22"/>
      <c r="AV13" s="22"/>
      <c r="AW13" s="22"/>
      <c r="AX13" s="22"/>
      <c r="AY13" s="41"/>
      <c r="AZ13" s="42"/>
      <c r="BA13" s="43"/>
      <c r="BB13" s="48" t="s">
        <v>28</v>
      </c>
      <c r="BC13" s="48"/>
      <c r="BD13" s="48"/>
      <c r="BE13" s="41"/>
      <c r="BF13" s="42"/>
      <c r="BG13" s="43"/>
      <c r="BH13" s="41"/>
      <c r="BI13" s="42"/>
      <c r="BJ13" s="43"/>
      <c r="BK13" s="29"/>
      <c r="BL13" s="30"/>
      <c r="BM13" s="31"/>
      <c r="BN13" s="32" t="s">
        <v>29</v>
      </c>
      <c r="BO13" s="33"/>
      <c r="BP13" s="34"/>
      <c r="BQ13" s="32" t="s">
        <v>30</v>
      </c>
      <c r="BR13" s="33"/>
      <c r="BS13" s="34"/>
      <c r="BT13" s="29"/>
      <c r="BU13" s="30"/>
      <c r="BV13" s="31"/>
      <c r="BW13" s="29"/>
      <c r="BX13" s="30"/>
      <c r="BY13" s="31"/>
    </row>
    <row r="14" spans="1:77" ht="22.5">
      <c r="A14" s="22"/>
      <c r="B14" s="22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4">
        <v>1</v>
      </c>
      <c r="B15" s="45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v>3670.6</v>
      </c>
      <c r="D16" s="8">
        <f>G16+AH16</f>
        <v>1594.3</v>
      </c>
      <c r="E16" s="8">
        <f aca="true" t="shared" si="0" ref="E16:E32">D16/C16*100</f>
        <v>43.43431591565412</v>
      </c>
      <c r="F16" s="9">
        <v>362</v>
      </c>
      <c r="G16" s="9">
        <v>184.7</v>
      </c>
      <c r="H16" s="8">
        <f>G16/F16*100</f>
        <v>51.02209944751381</v>
      </c>
      <c r="I16" s="9">
        <v>119.5</v>
      </c>
      <c r="J16" s="9">
        <v>78.5</v>
      </c>
      <c r="K16" s="8">
        <f>J16/I16*100</f>
        <v>65.69037656903765</v>
      </c>
      <c r="L16" s="9">
        <v>2.8</v>
      </c>
      <c r="M16" s="9">
        <v>0.1</v>
      </c>
      <c r="N16" s="8">
        <f>M16/L16*100</f>
        <v>3.571428571428572</v>
      </c>
      <c r="O16" s="9">
        <v>45.1</v>
      </c>
      <c r="P16" s="9">
        <v>6.6</v>
      </c>
      <c r="Q16" s="8">
        <f>P16/O16*100</f>
        <v>14.634146341463413</v>
      </c>
      <c r="R16" s="9">
        <v>161.9</v>
      </c>
      <c r="S16" s="9">
        <v>47.4</v>
      </c>
      <c r="T16" s="8">
        <f>S16/R16*100</f>
        <v>29.277331686226066</v>
      </c>
      <c r="U16" s="9">
        <v>15.2</v>
      </c>
      <c r="V16" s="9">
        <v>25.9</v>
      </c>
      <c r="W16" s="8">
        <f>V16/U16*100</f>
        <v>170.39473684210526</v>
      </c>
      <c r="X16" s="9"/>
      <c r="Y16" s="9"/>
      <c r="Z16" s="8" t="e">
        <f>Y16/X16*100</f>
        <v>#DIV/0!</v>
      </c>
      <c r="AA16" s="9">
        <v>5.5</v>
      </c>
      <c r="AB16" s="9">
        <v>7.9</v>
      </c>
      <c r="AC16" s="8">
        <f>AB16/AA16*100</f>
        <v>143.63636363636365</v>
      </c>
      <c r="AD16" s="9"/>
      <c r="AE16" s="9"/>
      <c r="AF16" s="8" t="e">
        <f>AE16/AD16*100</f>
        <v>#DIV/0!</v>
      </c>
      <c r="AG16" s="9">
        <v>3308.5</v>
      </c>
      <c r="AH16" s="9">
        <v>1409.6</v>
      </c>
      <c r="AI16" s="8">
        <f>AH16/AG16*100</f>
        <v>42.60541030678555</v>
      </c>
      <c r="AJ16" s="8">
        <v>2279</v>
      </c>
      <c r="AK16" s="8">
        <v>1321.6</v>
      </c>
      <c r="AL16" s="8">
        <f>AK16/AJ16*100</f>
        <v>57.99034664326459</v>
      </c>
      <c r="AM16" s="8"/>
      <c r="AN16" s="8"/>
      <c r="AO16" s="8" t="e">
        <f>AN16/AM16*100</f>
        <v>#DIV/0!</v>
      </c>
      <c r="AP16" s="10"/>
      <c r="AQ16" s="10"/>
      <c r="AR16" s="8" t="e">
        <f>AQ16/AP16*100</f>
        <v>#DIV/0!</v>
      </c>
      <c r="AS16" s="9"/>
      <c r="AT16" s="9"/>
      <c r="AU16" s="8" t="e">
        <f>AT16/AS16*100</f>
        <v>#DIV/0!</v>
      </c>
      <c r="AV16" s="10">
        <v>3702</v>
      </c>
      <c r="AW16" s="10">
        <v>1559.9</v>
      </c>
      <c r="AX16" s="8">
        <f>AW16/AV16*100</f>
        <v>42.1366828741221</v>
      </c>
      <c r="AY16" s="10">
        <v>671.8</v>
      </c>
      <c r="AZ16" s="10">
        <v>375.9</v>
      </c>
      <c r="BA16" s="8">
        <f>AZ16/AY16*100</f>
        <v>55.95415302173266</v>
      </c>
      <c r="BB16" s="8">
        <v>669.2</v>
      </c>
      <c r="BC16" s="10">
        <v>375.9</v>
      </c>
      <c r="BD16" s="8">
        <f>BC16/BB16*100</f>
        <v>56.1715481171548</v>
      </c>
      <c r="BE16" s="10">
        <v>615</v>
      </c>
      <c r="BF16" s="10">
        <v>97.9</v>
      </c>
      <c r="BG16" s="8">
        <f>BF16/BE16*100</f>
        <v>15.918699186991873</v>
      </c>
      <c r="BH16" s="10">
        <v>436.6</v>
      </c>
      <c r="BI16" s="10">
        <v>327.5</v>
      </c>
      <c r="BJ16" s="8">
        <f>BI16/BH16*100</f>
        <v>75.01145213009619</v>
      </c>
      <c r="BK16" s="10">
        <v>1326.4</v>
      </c>
      <c r="BL16" s="10">
        <v>734.9</v>
      </c>
      <c r="BM16" s="8">
        <f>BL16/BK16*100</f>
        <v>55.40560916767189</v>
      </c>
      <c r="BN16" s="11">
        <v>847.4</v>
      </c>
      <c r="BO16" s="11">
        <v>465.7</v>
      </c>
      <c r="BP16" s="8">
        <f>BO16/BN16*100</f>
        <v>54.9563370309181</v>
      </c>
      <c r="BQ16" s="11">
        <v>421.6</v>
      </c>
      <c r="BR16" s="11">
        <v>226.9</v>
      </c>
      <c r="BS16" s="8">
        <f>BR16/BQ16*100</f>
        <v>53.81878557874763</v>
      </c>
      <c r="BT16" s="11"/>
      <c r="BU16" s="11"/>
      <c r="BV16" s="8" t="e">
        <f>BU16/BT16*100</f>
        <v>#DIV/0!</v>
      </c>
      <c r="BW16" s="12">
        <f>SUM(C16-AV16)</f>
        <v>-31.40000000000009</v>
      </c>
      <c r="BX16" s="12">
        <f>SUM(D16-AW16)</f>
        <v>34.399999999999864</v>
      </c>
      <c r="BY16" s="8"/>
    </row>
    <row r="17" spans="1:77" ht="12.75">
      <c r="A17" s="6">
        <v>2</v>
      </c>
      <c r="B17" s="7" t="s">
        <v>35</v>
      </c>
      <c r="C17" s="8">
        <v>3969.6</v>
      </c>
      <c r="D17" s="8">
        <f aca="true" t="shared" si="1" ref="D17:D32">G17+AH17</f>
        <v>1836.1000000000001</v>
      </c>
      <c r="E17" s="8">
        <f t="shared" si="0"/>
        <v>46.254030632809354</v>
      </c>
      <c r="F17" s="9">
        <v>435.2</v>
      </c>
      <c r="G17" s="9">
        <v>443.2</v>
      </c>
      <c r="H17" s="8">
        <f aca="true" t="shared" si="2" ref="H17:H34">G17/F17*100</f>
        <v>101.83823529411764</v>
      </c>
      <c r="I17" s="9">
        <v>95.2</v>
      </c>
      <c r="J17" s="9">
        <v>91.7</v>
      </c>
      <c r="K17" s="8">
        <f aca="true" t="shared" si="3" ref="K17:K34">J17/I17*100</f>
        <v>96.32352941176471</v>
      </c>
      <c r="L17" s="9">
        <v>5.6</v>
      </c>
      <c r="M17" s="9">
        <v>42.8</v>
      </c>
      <c r="N17" s="8">
        <f aca="true" t="shared" si="4" ref="N17:N32">M17/L17*100</f>
        <v>764.2857142857143</v>
      </c>
      <c r="O17" s="9">
        <v>60.7</v>
      </c>
      <c r="P17" s="9">
        <v>4.4</v>
      </c>
      <c r="Q17" s="8">
        <f aca="true" t="shared" si="5" ref="Q17:Q32">P17/O17*100</f>
        <v>7.248764415156507</v>
      </c>
      <c r="R17" s="9">
        <v>127.6</v>
      </c>
      <c r="S17" s="9">
        <v>152.5</v>
      </c>
      <c r="T17" s="8">
        <f aca="true" t="shared" si="6" ref="T17:T32">S17/R17*100</f>
        <v>119.5141065830721</v>
      </c>
      <c r="U17" s="9">
        <v>12.1</v>
      </c>
      <c r="V17" s="9">
        <v>16.1</v>
      </c>
      <c r="W17" s="8">
        <f aca="true" t="shared" si="7" ref="W17:W32">V17/U17*100</f>
        <v>133.05785123966945</v>
      </c>
      <c r="X17" s="9"/>
      <c r="Y17" s="9"/>
      <c r="Z17" s="8" t="e">
        <f aca="true" t="shared" si="8" ref="Z17:Z32">Y17/X17*100</f>
        <v>#DIV/0!</v>
      </c>
      <c r="AA17" s="9">
        <v>2</v>
      </c>
      <c r="AB17" s="9"/>
      <c r="AC17" s="8">
        <f aca="true" t="shared" si="9" ref="AC17:AC32">AB17/AA17*100</f>
        <v>0</v>
      </c>
      <c r="AD17" s="9"/>
      <c r="AE17" s="9"/>
      <c r="AF17" s="8" t="e">
        <f aca="true" t="shared" si="10" ref="AF17:AF32">AE17/AD17*100</f>
        <v>#DIV/0!</v>
      </c>
      <c r="AG17" s="9">
        <v>3534.4</v>
      </c>
      <c r="AH17" s="9">
        <v>1392.9</v>
      </c>
      <c r="AI17" s="8">
        <f aca="true" t="shared" si="11" ref="AI17:AI32">AH17/AG17*100</f>
        <v>39.40980081484835</v>
      </c>
      <c r="AJ17" s="8">
        <v>2175.8</v>
      </c>
      <c r="AK17" s="8">
        <v>1262.2</v>
      </c>
      <c r="AL17" s="8">
        <f aca="true" t="shared" si="12" ref="AL17:AL32">AK17/AJ17*100</f>
        <v>58.010846585164074</v>
      </c>
      <c r="AM17" s="8"/>
      <c r="AN17" s="8"/>
      <c r="AO17" s="8" t="e">
        <f aca="true" t="shared" si="13" ref="AO17:AO32">AN17/AM17*100</f>
        <v>#DIV/0!</v>
      </c>
      <c r="AP17" s="10"/>
      <c r="AQ17" s="10"/>
      <c r="AR17" s="8" t="e">
        <f aca="true" t="shared" si="14" ref="AR17:AR32">AQ17/AP17*100</f>
        <v>#DIV/0!</v>
      </c>
      <c r="AS17" s="9"/>
      <c r="AT17" s="9"/>
      <c r="AU17" s="8" t="e">
        <f aca="true" t="shared" si="15" ref="AU17:AU34">AT17/AS17*100</f>
        <v>#DIV/0!</v>
      </c>
      <c r="AV17" s="15">
        <v>4016.4</v>
      </c>
      <c r="AW17" s="10">
        <v>1338.8</v>
      </c>
      <c r="AX17" s="8">
        <f aca="true" t="shared" si="16" ref="AX17:AX34">AW17/AV17*100</f>
        <v>33.33333333333333</v>
      </c>
      <c r="AY17" s="10">
        <v>722.5</v>
      </c>
      <c r="AZ17" s="10">
        <v>442.5</v>
      </c>
      <c r="BA17" s="8">
        <f aca="true" t="shared" si="17" ref="BA17:BA34">AZ17/AY17*100</f>
        <v>61.245674740484425</v>
      </c>
      <c r="BB17" s="8">
        <v>669.2</v>
      </c>
      <c r="BC17" s="10">
        <v>389.6</v>
      </c>
      <c r="BD17" s="8">
        <f aca="true" t="shared" si="18" ref="BD17:BD34">BC17/BB17*100</f>
        <v>58.218768679019725</v>
      </c>
      <c r="BE17" s="10">
        <v>598.9</v>
      </c>
      <c r="BF17" s="10">
        <v>45.4</v>
      </c>
      <c r="BG17" s="8">
        <f aca="true" t="shared" si="19" ref="BG17:BG34">BF17/BE17*100</f>
        <v>7.580564368008015</v>
      </c>
      <c r="BH17" s="10">
        <v>504.9</v>
      </c>
      <c r="BI17" s="10">
        <v>205.2</v>
      </c>
      <c r="BJ17" s="8">
        <f aca="true" t="shared" si="20" ref="BJ17:BJ34">BI17/BH17*100</f>
        <v>40.64171122994652</v>
      </c>
      <c r="BK17" s="10">
        <v>1377.2</v>
      </c>
      <c r="BL17" s="10">
        <v>610.9</v>
      </c>
      <c r="BM17" s="8">
        <f aca="true" t="shared" si="21" ref="BM17:BM32">BL17/BK17*100</f>
        <v>44.35811792041824</v>
      </c>
      <c r="BN17" s="11">
        <v>910.8</v>
      </c>
      <c r="BO17" s="11">
        <v>309.3</v>
      </c>
      <c r="BP17" s="8">
        <f aca="true" t="shared" si="22" ref="BP17:BP34">BO17/BN17*100</f>
        <v>33.95915678524374</v>
      </c>
      <c r="BQ17" s="16">
        <v>136</v>
      </c>
      <c r="BR17" s="11">
        <v>42.6</v>
      </c>
      <c r="BS17" s="8">
        <f aca="true" t="shared" si="23" ref="BS17:BS32">BR17/BQ17*100</f>
        <v>31.323529411764707</v>
      </c>
      <c r="BT17" s="11"/>
      <c r="BU17" s="11"/>
      <c r="BV17" s="8" t="e">
        <f aca="true" t="shared" si="24" ref="BV17:BV32">BU17/BT17*100</f>
        <v>#DIV/0!</v>
      </c>
      <c r="BW17" s="12">
        <f>SUM(C17-AV17)</f>
        <v>-46.80000000000018</v>
      </c>
      <c r="BX17" s="12">
        <f aca="true" t="shared" si="25" ref="BX17:BX32">SUM(D17-AW17)</f>
        <v>497.3000000000002</v>
      </c>
      <c r="BY17" s="8"/>
    </row>
    <row r="18" spans="1:77" ht="12.75">
      <c r="A18" s="6">
        <v>3</v>
      </c>
      <c r="B18" s="7" t="s">
        <v>36</v>
      </c>
      <c r="C18" s="8">
        <v>5293.7</v>
      </c>
      <c r="D18" s="8">
        <f t="shared" si="1"/>
        <v>2041.3999999999999</v>
      </c>
      <c r="E18" s="8">
        <f t="shared" si="0"/>
        <v>38.56281995579651</v>
      </c>
      <c r="F18" s="9">
        <v>702.1</v>
      </c>
      <c r="G18" s="9">
        <v>459.3</v>
      </c>
      <c r="H18" s="8">
        <f t="shared" si="2"/>
        <v>65.41803161942742</v>
      </c>
      <c r="I18" s="9">
        <v>302.8</v>
      </c>
      <c r="J18" s="9">
        <v>161.8</v>
      </c>
      <c r="K18" s="8">
        <f t="shared" si="3"/>
        <v>53.43461030383091</v>
      </c>
      <c r="L18" s="9">
        <v>18.8</v>
      </c>
      <c r="M18" s="9">
        <v>3.5</v>
      </c>
      <c r="N18" s="8">
        <f t="shared" si="4"/>
        <v>18.617021276595743</v>
      </c>
      <c r="O18" s="9">
        <v>85.1</v>
      </c>
      <c r="P18" s="9">
        <v>15.9</v>
      </c>
      <c r="Q18" s="8">
        <f t="shared" si="5"/>
        <v>18.683901292596946</v>
      </c>
      <c r="R18" s="9">
        <v>221.1</v>
      </c>
      <c r="S18" s="9">
        <v>107.1</v>
      </c>
      <c r="T18" s="8">
        <f t="shared" si="6"/>
        <v>48.43962008141112</v>
      </c>
      <c r="U18" s="9">
        <v>28.7</v>
      </c>
      <c r="V18" s="9">
        <v>13</v>
      </c>
      <c r="W18" s="8">
        <f t="shared" si="7"/>
        <v>45.29616724738676</v>
      </c>
      <c r="X18" s="9"/>
      <c r="Y18" s="9"/>
      <c r="Z18" s="8" t="e">
        <f t="shared" si="8"/>
        <v>#DIV/0!</v>
      </c>
      <c r="AA18" s="9">
        <v>33.1</v>
      </c>
      <c r="AB18" s="9">
        <v>9</v>
      </c>
      <c r="AC18" s="8">
        <f t="shared" si="9"/>
        <v>27.19033232628399</v>
      </c>
      <c r="AD18" s="9"/>
      <c r="AE18" s="9"/>
      <c r="AF18" s="8" t="e">
        <f t="shared" si="10"/>
        <v>#DIV/0!</v>
      </c>
      <c r="AG18" s="9">
        <v>4591.6</v>
      </c>
      <c r="AH18" s="9">
        <v>1582.1</v>
      </c>
      <c r="AI18" s="8">
        <f t="shared" si="11"/>
        <v>34.456398640996596</v>
      </c>
      <c r="AJ18" s="8">
        <v>2204.3</v>
      </c>
      <c r="AK18" s="8">
        <v>1275.3</v>
      </c>
      <c r="AL18" s="8">
        <f t="shared" si="12"/>
        <v>57.85510139273238</v>
      </c>
      <c r="AM18" s="8">
        <v>189.9</v>
      </c>
      <c r="AN18" s="8">
        <v>110.8</v>
      </c>
      <c r="AO18" s="8">
        <f t="shared" si="13"/>
        <v>58.346498156924696</v>
      </c>
      <c r="AP18" s="10"/>
      <c r="AQ18" s="10"/>
      <c r="AR18" s="8" t="e">
        <f t="shared" si="14"/>
        <v>#DIV/0!</v>
      </c>
      <c r="AS18" s="9"/>
      <c r="AT18" s="9"/>
      <c r="AU18" s="8" t="e">
        <f t="shared" si="15"/>
        <v>#DIV/0!</v>
      </c>
      <c r="AV18" s="10">
        <v>5509.5</v>
      </c>
      <c r="AW18" s="10">
        <v>2187.9</v>
      </c>
      <c r="AX18" s="8">
        <f t="shared" si="16"/>
        <v>39.711407568744896</v>
      </c>
      <c r="AY18" s="15">
        <v>672</v>
      </c>
      <c r="AZ18" s="10">
        <v>466</v>
      </c>
      <c r="BA18" s="8">
        <f t="shared" si="17"/>
        <v>69.34523809523809</v>
      </c>
      <c r="BB18" s="8">
        <v>592.2</v>
      </c>
      <c r="BC18" s="10">
        <v>387.3</v>
      </c>
      <c r="BD18" s="8">
        <f t="shared" si="18"/>
        <v>65.40020263424519</v>
      </c>
      <c r="BE18" s="10">
        <v>913.9</v>
      </c>
      <c r="BF18" s="10">
        <v>329.2</v>
      </c>
      <c r="BG18" s="8">
        <f t="shared" si="19"/>
        <v>36.02144654776234</v>
      </c>
      <c r="BH18" s="15">
        <v>422</v>
      </c>
      <c r="BI18" s="10">
        <v>257.6</v>
      </c>
      <c r="BJ18" s="8">
        <f t="shared" si="20"/>
        <v>61.042654028436026</v>
      </c>
      <c r="BK18" s="10">
        <v>1720.2</v>
      </c>
      <c r="BL18" s="10">
        <v>1078.8</v>
      </c>
      <c r="BM18" s="8">
        <f t="shared" si="21"/>
        <v>62.71363794907568</v>
      </c>
      <c r="BN18" s="11">
        <v>1076.9</v>
      </c>
      <c r="BO18" s="11">
        <v>578.3</v>
      </c>
      <c r="BP18" s="8">
        <f t="shared" si="22"/>
        <v>53.700436437923656</v>
      </c>
      <c r="BQ18" s="11">
        <v>462.9</v>
      </c>
      <c r="BR18" s="11">
        <v>370</v>
      </c>
      <c r="BS18" s="8">
        <f t="shared" si="23"/>
        <v>79.93087059840138</v>
      </c>
      <c r="BT18" s="11"/>
      <c r="BU18" s="11"/>
      <c r="BV18" s="8" t="e">
        <f t="shared" si="24"/>
        <v>#DIV/0!</v>
      </c>
      <c r="BW18" s="12">
        <f aca="true" t="shared" si="26" ref="BW18:BW32">SUM(C18-AV18)</f>
        <v>-215.80000000000018</v>
      </c>
      <c r="BX18" s="12">
        <f t="shared" si="25"/>
        <v>-146.50000000000023</v>
      </c>
      <c r="BY18" s="8"/>
    </row>
    <row r="19" spans="1:77" ht="12.75">
      <c r="A19" s="6">
        <v>4</v>
      </c>
      <c r="B19" s="7" t="s">
        <v>37</v>
      </c>
      <c r="C19" s="8">
        <v>5959.7</v>
      </c>
      <c r="D19" s="8">
        <f t="shared" si="1"/>
        <v>1748.1999999999998</v>
      </c>
      <c r="E19" s="8">
        <f t="shared" si="0"/>
        <v>29.333691293185897</v>
      </c>
      <c r="F19" s="9">
        <v>525.2</v>
      </c>
      <c r="G19" s="9">
        <v>392.6</v>
      </c>
      <c r="H19" s="8">
        <f t="shared" si="2"/>
        <v>74.75247524752476</v>
      </c>
      <c r="I19" s="9">
        <v>139.1</v>
      </c>
      <c r="J19" s="9">
        <v>109.2</v>
      </c>
      <c r="K19" s="8">
        <f t="shared" si="3"/>
        <v>78.50467289719627</v>
      </c>
      <c r="L19" s="9">
        <v>86.5</v>
      </c>
      <c r="M19" s="9">
        <v>117.1</v>
      </c>
      <c r="N19" s="8">
        <f t="shared" si="4"/>
        <v>135.3757225433526</v>
      </c>
      <c r="O19" s="9">
        <v>31.8</v>
      </c>
      <c r="P19" s="9">
        <v>3.2</v>
      </c>
      <c r="Q19" s="8">
        <f t="shared" si="5"/>
        <v>10.062893081761008</v>
      </c>
      <c r="R19" s="9">
        <v>166.8</v>
      </c>
      <c r="S19" s="9">
        <v>38.2</v>
      </c>
      <c r="T19" s="8">
        <f t="shared" si="6"/>
        <v>22.90167865707434</v>
      </c>
      <c r="U19" s="9">
        <v>18.2</v>
      </c>
      <c r="V19" s="9">
        <v>10.2</v>
      </c>
      <c r="W19" s="8">
        <f t="shared" si="7"/>
        <v>56.043956043956044</v>
      </c>
      <c r="X19" s="9"/>
      <c r="Y19" s="9"/>
      <c r="Z19" s="8" t="e">
        <f t="shared" si="8"/>
        <v>#DIV/0!</v>
      </c>
      <c r="AA19" s="9">
        <v>49.2</v>
      </c>
      <c r="AB19" s="9">
        <v>42</v>
      </c>
      <c r="AC19" s="8">
        <f t="shared" si="9"/>
        <v>85.36585365853658</v>
      </c>
      <c r="AD19" s="9"/>
      <c r="AE19" s="9"/>
      <c r="AF19" s="8" t="e">
        <f t="shared" si="10"/>
        <v>#DIV/0!</v>
      </c>
      <c r="AG19" s="9">
        <v>5434.5</v>
      </c>
      <c r="AH19" s="9">
        <v>1355.6</v>
      </c>
      <c r="AI19" s="8">
        <f t="shared" si="11"/>
        <v>24.944337105529485</v>
      </c>
      <c r="AJ19" s="8">
        <v>1617.4</v>
      </c>
      <c r="AK19" s="8">
        <v>936.4</v>
      </c>
      <c r="AL19" s="8">
        <f t="shared" si="12"/>
        <v>57.89538765920613</v>
      </c>
      <c r="AM19" s="8">
        <v>40.8</v>
      </c>
      <c r="AN19" s="8">
        <v>23.3</v>
      </c>
      <c r="AO19" s="8">
        <f t="shared" si="13"/>
        <v>57.10784313725491</v>
      </c>
      <c r="AP19" s="10"/>
      <c r="AQ19" s="10"/>
      <c r="AR19" s="8" t="e">
        <f t="shared" si="14"/>
        <v>#DIV/0!</v>
      </c>
      <c r="AS19" s="9"/>
      <c r="AT19" s="9"/>
      <c r="AU19" s="8" t="e">
        <f t="shared" si="15"/>
        <v>#DIV/0!</v>
      </c>
      <c r="AV19" s="10">
        <v>5997.2</v>
      </c>
      <c r="AW19" s="10">
        <v>1528.3</v>
      </c>
      <c r="AX19" s="8">
        <f t="shared" si="16"/>
        <v>25.483558994197292</v>
      </c>
      <c r="AY19" s="10">
        <v>703.2</v>
      </c>
      <c r="AZ19" s="10">
        <v>405.4</v>
      </c>
      <c r="BA19" s="8">
        <f t="shared" si="17"/>
        <v>57.650739476678034</v>
      </c>
      <c r="BB19" s="8">
        <v>662.6</v>
      </c>
      <c r="BC19" s="10">
        <v>365.4</v>
      </c>
      <c r="BD19" s="8">
        <f t="shared" si="18"/>
        <v>55.14639299728342</v>
      </c>
      <c r="BE19" s="10">
        <v>580.7</v>
      </c>
      <c r="BF19" s="10">
        <v>62</v>
      </c>
      <c r="BG19" s="8">
        <f t="shared" si="19"/>
        <v>10.6767694162218</v>
      </c>
      <c r="BH19" s="15">
        <v>2299.7</v>
      </c>
      <c r="BI19" s="10">
        <v>221.7</v>
      </c>
      <c r="BJ19" s="8">
        <f t="shared" si="20"/>
        <v>9.640387876679567</v>
      </c>
      <c r="BK19" s="10">
        <v>2307.1</v>
      </c>
      <c r="BL19" s="10">
        <v>816.4</v>
      </c>
      <c r="BM19" s="8">
        <f t="shared" si="21"/>
        <v>35.386415846733996</v>
      </c>
      <c r="BN19" s="11">
        <v>784.3</v>
      </c>
      <c r="BO19" s="11">
        <v>441</v>
      </c>
      <c r="BP19" s="8">
        <f t="shared" si="22"/>
        <v>56.22848399846998</v>
      </c>
      <c r="BQ19" s="11">
        <v>121.6</v>
      </c>
      <c r="BR19" s="11">
        <v>103.9</v>
      </c>
      <c r="BS19" s="8">
        <f t="shared" si="23"/>
        <v>85.44407894736842</v>
      </c>
      <c r="BT19" s="11"/>
      <c r="BU19" s="11"/>
      <c r="BV19" s="8" t="e">
        <f t="shared" si="24"/>
        <v>#DIV/0!</v>
      </c>
      <c r="BW19" s="12">
        <f t="shared" si="26"/>
        <v>-37.5</v>
      </c>
      <c r="BX19" s="12">
        <f t="shared" si="25"/>
        <v>219.89999999999986</v>
      </c>
      <c r="BY19" s="8"/>
    </row>
    <row r="20" spans="1:77" ht="12.75">
      <c r="A20" s="6">
        <v>5</v>
      </c>
      <c r="B20" s="7" t="s">
        <v>38</v>
      </c>
      <c r="C20" s="8">
        <v>4091.9</v>
      </c>
      <c r="D20" s="8">
        <f t="shared" si="1"/>
        <v>2355.3</v>
      </c>
      <c r="E20" s="8">
        <f t="shared" si="0"/>
        <v>57.56005767491874</v>
      </c>
      <c r="F20" s="9">
        <v>2013.6</v>
      </c>
      <c r="G20" s="9">
        <v>1548.9</v>
      </c>
      <c r="H20" s="8">
        <f t="shared" si="2"/>
        <v>76.92193087008344</v>
      </c>
      <c r="I20" s="9">
        <v>1286.1</v>
      </c>
      <c r="J20" s="9">
        <v>956.7</v>
      </c>
      <c r="K20" s="8">
        <f t="shared" si="3"/>
        <v>74.38768369489154</v>
      </c>
      <c r="L20" s="9">
        <v>1.2</v>
      </c>
      <c r="M20" s="9">
        <v>0.8</v>
      </c>
      <c r="N20" s="8">
        <f t="shared" si="4"/>
        <v>66.66666666666667</v>
      </c>
      <c r="O20" s="9">
        <v>53.4</v>
      </c>
      <c r="P20" s="9">
        <v>5.3</v>
      </c>
      <c r="Q20" s="8">
        <f t="shared" si="5"/>
        <v>9.9250936329588</v>
      </c>
      <c r="R20" s="9">
        <v>252.7</v>
      </c>
      <c r="S20" s="9">
        <v>190.5</v>
      </c>
      <c r="T20" s="8">
        <f t="shared" si="6"/>
        <v>75.38583300356154</v>
      </c>
      <c r="U20" s="9">
        <v>80.2</v>
      </c>
      <c r="V20" s="9">
        <v>64.4</v>
      </c>
      <c r="W20" s="8">
        <f t="shared" si="7"/>
        <v>80.2992518703242</v>
      </c>
      <c r="X20" s="9"/>
      <c r="Y20" s="9"/>
      <c r="Z20" s="8" t="e">
        <f t="shared" si="8"/>
        <v>#DIV/0!</v>
      </c>
      <c r="AA20" s="9">
        <v>2</v>
      </c>
      <c r="AB20" s="9">
        <v>0.1</v>
      </c>
      <c r="AC20" s="8">
        <f t="shared" si="9"/>
        <v>5</v>
      </c>
      <c r="AD20" s="9"/>
      <c r="AE20" s="9"/>
      <c r="AF20" s="8" t="e">
        <f t="shared" si="10"/>
        <v>#DIV/0!</v>
      </c>
      <c r="AG20" s="9">
        <v>2078.3</v>
      </c>
      <c r="AH20" s="9">
        <v>806.4</v>
      </c>
      <c r="AI20" s="8">
        <f t="shared" si="11"/>
        <v>38.800943078477594</v>
      </c>
      <c r="AJ20" s="8">
        <v>1002.7</v>
      </c>
      <c r="AK20" s="8">
        <v>571</v>
      </c>
      <c r="AL20" s="8">
        <f t="shared" si="12"/>
        <v>56.94624513812705</v>
      </c>
      <c r="AM20" s="8"/>
      <c r="AN20" s="8"/>
      <c r="AO20" s="8" t="e">
        <f t="shared" si="13"/>
        <v>#DIV/0!</v>
      </c>
      <c r="AP20" s="10"/>
      <c r="AQ20" s="10"/>
      <c r="AR20" s="8" t="e">
        <f t="shared" si="14"/>
        <v>#DIV/0!</v>
      </c>
      <c r="AS20" s="9"/>
      <c r="AT20" s="9"/>
      <c r="AU20" s="8" t="e">
        <f t="shared" si="15"/>
        <v>#DIV/0!</v>
      </c>
      <c r="AV20" s="10">
        <v>4340.3</v>
      </c>
      <c r="AW20" s="10">
        <v>2343.5</v>
      </c>
      <c r="AX20" s="8">
        <f t="shared" si="16"/>
        <v>53.99396355090662</v>
      </c>
      <c r="AY20" s="10">
        <v>750.7</v>
      </c>
      <c r="AZ20" s="10">
        <v>476.3</v>
      </c>
      <c r="BA20" s="8">
        <f t="shared" si="17"/>
        <v>63.447449047555615</v>
      </c>
      <c r="BB20" s="8">
        <v>669.2</v>
      </c>
      <c r="BC20" s="10">
        <v>395.8</v>
      </c>
      <c r="BD20" s="8">
        <f t="shared" si="18"/>
        <v>59.14524805738195</v>
      </c>
      <c r="BE20" s="10">
        <v>570.5</v>
      </c>
      <c r="BF20" s="10">
        <v>155.9</v>
      </c>
      <c r="BG20" s="8">
        <f t="shared" si="19"/>
        <v>27.326906222611747</v>
      </c>
      <c r="BH20" s="10">
        <v>714.6</v>
      </c>
      <c r="BI20" s="10">
        <v>438.4</v>
      </c>
      <c r="BJ20" s="8">
        <f t="shared" si="20"/>
        <v>61.34900643716764</v>
      </c>
      <c r="BK20" s="10">
        <v>1673.5</v>
      </c>
      <c r="BL20" s="10">
        <v>1223.1</v>
      </c>
      <c r="BM20" s="8">
        <f t="shared" si="21"/>
        <v>73.08634598147594</v>
      </c>
      <c r="BN20" s="16">
        <v>999.3</v>
      </c>
      <c r="BO20" s="11">
        <v>689.9</v>
      </c>
      <c r="BP20" s="8">
        <f t="shared" si="22"/>
        <v>69.03832682878016</v>
      </c>
      <c r="BQ20" s="11">
        <v>156.1</v>
      </c>
      <c r="BR20" s="11">
        <v>135</v>
      </c>
      <c r="BS20" s="8">
        <f t="shared" si="23"/>
        <v>86.48302370275465</v>
      </c>
      <c r="BT20" s="11"/>
      <c r="BU20" s="11"/>
      <c r="BV20" s="8" t="e">
        <f t="shared" si="24"/>
        <v>#DIV/0!</v>
      </c>
      <c r="BW20" s="12">
        <f t="shared" si="26"/>
        <v>-248.4000000000001</v>
      </c>
      <c r="BX20" s="12">
        <f t="shared" si="25"/>
        <v>11.800000000000182</v>
      </c>
      <c r="BY20" s="8"/>
    </row>
    <row r="21" spans="1:77" ht="12.75">
      <c r="A21" s="6">
        <v>6</v>
      </c>
      <c r="B21" s="7" t="s">
        <v>39</v>
      </c>
      <c r="C21" s="8">
        <v>5041.6</v>
      </c>
      <c r="D21" s="8">
        <f t="shared" si="1"/>
        <v>1718.8</v>
      </c>
      <c r="E21" s="8">
        <f t="shared" si="0"/>
        <v>34.09235163440177</v>
      </c>
      <c r="F21" s="9">
        <v>576.6</v>
      </c>
      <c r="G21" s="9">
        <v>509.8</v>
      </c>
      <c r="H21" s="8">
        <f t="shared" si="2"/>
        <v>88.41484564689559</v>
      </c>
      <c r="I21" s="9">
        <v>331.6</v>
      </c>
      <c r="J21" s="9">
        <v>311</v>
      </c>
      <c r="K21" s="8">
        <f t="shared" si="3"/>
        <v>93.78769601930036</v>
      </c>
      <c r="L21" s="9">
        <v>8.8</v>
      </c>
      <c r="M21" s="9">
        <v>12.4</v>
      </c>
      <c r="N21" s="8">
        <f t="shared" si="4"/>
        <v>140.9090909090909</v>
      </c>
      <c r="O21" s="9">
        <v>50.7</v>
      </c>
      <c r="P21" s="9">
        <v>7.9</v>
      </c>
      <c r="Q21" s="8">
        <f t="shared" si="5"/>
        <v>15.581854043392504</v>
      </c>
      <c r="R21" s="9">
        <v>170.9</v>
      </c>
      <c r="S21" s="9">
        <v>97.6</v>
      </c>
      <c r="T21" s="8">
        <f t="shared" si="6"/>
        <v>57.109420713867756</v>
      </c>
      <c r="U21" s="9">
        <v>6.8</v>
      </c>
      <c r="V21" s="9">
        <v>2.3</v>
      </c>
      <c r="W21" s="8">
        <f t="shared" si="7"/>
        <v>33.8235294117647</v>
      </c>
      <c r="X21" s="9"/>
      <c r="Y21" s="9"/>
      <c r="Z21" s="8" t="e">
        <f t="shared" si="8"/>
        <v>#DIV/0!</v>
      </c>
      <c r="AA21" s="9">
        <v>2</v>
      </c>
      <c r="AB21" s="9">
        <v>1.3</v>
      </c>
      <c r="AC21" s="8">
        <f t="shared" si="9"/>
        <v>65</v>
      </c>
      <c r="AD21" s="9"/>
      <c r="AE21" s="9"/>
      <c r="AF21" s="8" t="e">
        <f t="shared" si="10"/>
        <v>#DIV/0!</v>
      </c>
      <c r="AG21" s="9">
        <v>4465</v>
      </c>
      <c r="AH21" s="9">
        <v>1209</v>
      </c>
      <c r="AI21" s="8">
        <f t="shared" si="11"/>
        <v>27.077267637178053</v>
      </c>
      <c r="AJ21" s="8">
        <v>1889.3</v>
      </c>
      <c r="AK21" s="8">
        <v>1094.9</v>
      </c>
      <c r="AL21" s="8">
        <f t="shared" si="12"/>
        <v>57.952680887101046</v>
      </c>
      <c r="AM21" s="8"/>
      <c r="AN21" s="8"/>
      <c r="AO21" s="8" t="e">
        <f t="shared" si="13"/>
        <v>#DIV/0!</v>
      </c>
      <c r="AP21" s="10"/>
      <c r="AQ21" s="10"/>
      <c r="AR21" s="8" t="e">
        <f t="shared" si="14"/>
        <v>#DIV/0!</v>
      </c>
      <c r="AS21" s="9"/>
      <c r="AT21" s="9"/>
      <c r="AU21" s="8" t="e">
        <f t="shared" si="15"/>
        <v>#DIV/0!</v>
      </c>
      <c r="AV21" s="10">
        <v>5077.3</v>
      </c>
      <c r="AW21" s="10">
        <v>1421.3</v>
      </c>
      <c r="AX21" s="8">
        <f t="shared" si="16"/>
        <v>27.993224745435562</v>
      </c>
      <c r="AY21" s="10">
        <v>671.1</v>
      </c>
      <c r="AZ21" s="10">
        <v>373.2</v>
      </c>
      <c r="BA21" s="8">
        <f t="shared" si="17"/>
        <v>55.61019222172552</v>
      </c>
      <c r="BB21" s="8">
        <v>669.2</v>
      </c>
      <c r="BC21" s="10">
        <v>371.8</v>
      </c>
      <c r="BD21" s="8">
        <f t="shared" si="18"/>
        <v>55.55887627017334</v>
      </c>
      <c r="BE21" s="10">
        <v>727.3</v>
      </c>
      <c r="BF21" s="10">
        <v>178.3</v>
      </c>
      <c r="BG21" s="8">
        <f t="shared" si="19"/>
        <v>24.515330675099687</v>
      </c>
      <c r="BH21" s="10">
        <v>395.8</v>
      </c>
      <c r="BI21" s="10">
        <v>161.9</v>
      </c>
      <c r="BJ21" s="8">
        <f t="shared" si="20"/>
        <v>40.9044972208186</v>
      </c>
      <c r="BK21" s="15">
        <v>2949.1</v>
      </c>
      <c r="BL21" s="10">
        <v>684.4</v>
      </c>
      <c r="BM21" s="8">
        <f t="shared" si="21"/>
        <v>23.207080126140177</v>
      </c>
      <c r="BN21" s="11">
        <v>758.7</v>
      </c>
      <c r="BO21" s="11">
        <v>349.6</v>
      </c>
      <c r="BP21" s="8">
        <f t="shared" si="22"/>
        <v>46.07881903255569</v>
      </c>
      <c r="BQ21" s="11">
        <v>228.6</v>
      </c>
      <c r="BR21" s="11">
        <v>160</v>
      </c>
      <c r="BS21" s="8">
        <f t="shared" si="23"/>
        <v>69.9912510936133</v>
      </c>
      <c r="BT21" s="11"/>
      <c r="BU21" s="11"/>
      <c r="BV21" s="8" t="e">
        <f t="shared" si="24"/>
        <v>#DIV/0!</v>
      </c>
      <c r="BW21" s="12">
        <f t="shared" si="26"/>
        <v>-35.69999999999982</v>
      </c>
      <c r="BX21" s="12">
        <f t="shared" si="25"/>
        <v>297.5</v>
      </c>
      <c r="BY21" s="8"/>
    </row>
    <row r="22" spans="1:77" ht="12.75">
      <c r="A22" s="6">
        <v>7</v>
      </c>
      <c r="B22" s="7" t="s">
        <v>40</v>
      </c>
      <c r="C22" s="8">
        <v>2606.2</v>
      </c>
      <c r="D22" s="8">
        <f t="shared" si="1"/>
        <v>1080.3</v>
      </c>
      <c r="E22" s="8">
        <f t="shared" si="0"/>
        <v>41.451154938224235</v>
      </c>
      <c r="F22" s="9">
        <v>160.1</v>
      </c>
      <c r="G22" s="9">
        <v>81.2</v>
      </c>
      <c r="H22" s="8">
        <f t="shared" si="2"/>
        <v>50.71830106183636</v>
      </c>
      <c r="I22" s="9">
        <v>31.8</v>
      </c>
      <c r="J22" s="9">
        <v>12.9</v>
      </c>
      <c r="K22" s="8">
        <f t="shared" si="3"/>
        <v>40.56603773584906</v>
      </c>
      <c r="L22" s="9"/>
      <c r="M22" s="9">
        <v>5.7</v>
      </c>
      <c r="N22" s="8" t="e">
        <f t="shared" si="4"/>
        <v>#DIV/0!</v>
      </c>
      <c r="O22" s="9">
        <v>26.3</v>
      </c>
      <c r="P22" s="9">
        <v>5.7</v>
      </c>
      <c r="Q22" s="8">
        <f t="shared" si="5"/>
        <v>21.673003802281368</v>
      </c>
      <c r="R22" s="9">
        <v>69.9</v>
      </c>
      <c r="S22" s="9">
        <v>18.1</v>
      </c>
      <c r="T22" s="8">
        <f t="shared" si="6"/>
        <v>25.894134477825464</v>
      </c>
      <c r="U22" s="9">
        <v>4.9</v>
      </c>
      <c r="V22" s="9">
        <v>2.5</v>
      </c>
      <c r="W22" s="8">
        <f t="shared" si="7"/>
        <v>51.02040816326531</v>
      </c>
      <c r="X22" s="9"/>
      <c r="Y22" s="9"/>
      <c r="Z22" s="8" t="e">
        <f t="shared" si="8"/>
        <v>#DIV/0!</v>
      </c>
      <c r="AA22" s="9">
        <v>12</v>
      </c>
      <c r="AB22" s="9">
        <v>11.2</v>
      </c>
      <c r="AC22" s="8">
        <f t="shared" si="9"/>
        <v>93.33333333333333</v>
      </c>
      <c r="AD22" s="9"/>
      <c r="AE22" s="9"/>
      <c r="AF22" s="8" t="e">
        <f t="shared" si="10"/>
        <v>#DIV/0!</v>
      </c>
      <c r="AG22" s="9">
        <v>2446.1</v>
      </c>
      <c r="AH22" s="9">
        <v>999.1</v>
      </c>
      <c r="AI22" s="8">
        <f t="shared" si="11"/>
        <v>40.84460978700789</v>
      </c>
      <c r="AJ22" s="8">
        <v>1099.2</v>
      </c>
      <c r="AK22" s="8">
        <v>639.7</v>
      </c>
      <c r="AL22" s="8">
        <f t="shared" si="12"/>
        <v>58.196870451237274</v>
      </c>
      <c r="AM22" s="8">
        <v>439.7</v>
      </c>
      <c r="AN22" s="8">
        <v>256.6</v>
      </c>
      <c r="AO22" s="8">
        <f t="shared" si="13"/>
        <v>58.35797134409826</v>
      </c>
      <c r="AP22" s="10"/>
      <c r="AQ22" s="10"/>
      <c r="AR22" s="8" t="e">
        <f t="shared" si="14"/>
        <v>#DIV/0!</v>
      </c>
      <c r="AS22" s="9"/>
      <c r="AT22" s="9"/>
      <c r="AU22" s="8" t="e">
        <f t="shared" si="15"/>
        <v>#DIV/0!</v>
      </c>
      <c r="AV22" s="10">
        <v>2645.6</v>
      </c>
      <c r="AW22" s="10">
        <v>995.4</v>
      </c>
      <c r="AX22" s="8">
        <f t="shared" si="16"/>
        <v>37.62473540973692</v>
      </c>
      <c r="AY22" s="10">
        <v>675.4</v>
      </c>
      <c r="AZ22" s="10">
        <v>335.8</v>
      </c>
      <c r="BA22" s="8">
        <f t="shared" si="17"/>
        <v>49.71868522357122</v>
      </c>
      <c r="BB22" s="8">
        <v>669.2</v>
      </c>
      <c r="BC22" s="10">
        <v>335.1</v>
      </c>
      <c r="BD22" s="8">
        <f t="shared" si="18"/>
        <v>50.07471607890018</v>
      </c>
      <c r="BE22" s="10">
        <v>402.4</v>
      </c>
      <c r="BF22" s="10">
        <v>95.9</v>
      </c>
      <c r="BG22" s="8">
        <f t="shared" si="19"/>
        <v>23.832007952286286</v>
      </c>
      <c r="BH22" s="15">
        <v>221.6</v>
      </c>
      <c r="BI22" s="10">
        <v>59.1</v>
      </c>
      <c r="BJ22" s="8">
        <f t="shared" si="20"/>
        <v>26.66967509025271</v>
      </c>
      <c r="BK22" s="10">
        <v>1156.9</v>
      </c>
      <c r="BL22" s="10">
        <v>469.9</v>
      </c>
      <c r="BM22" s="8">
        <f t="shared" si="21"/>
        <v>40.61716656582245</v>
      </c>
      <c r="BN22" s="11">
        <v>447.8</v>
      </c>
      <c r="BO22" s="11">
        <v>294.1</v>
      </c>
      <c r="BP22" s="8">
        <f t="shared" si="22"/>
        <v>65.676641357749</v>
      </c>
      <c r="BQ22" s="11">
        <v>120</v>
      </c>
      <c r="BR22" s="11">
        <v>61.7</v>
      </c>
      <c r="BS22" s="8">
        <f>BR22/BQ22*100</f>
        <v>51.416666666666664</v>
      </c>
      <c r="BT22" s="11"/>
      <c r="BU22" s="11"/>
      <c r="BV22" s="8" t="e">
        <f t="shared" si="24"/>
        <v>#DIV/0!</v>
      </c>
      <c r="BW22" s="12">
        <f t="shared" si="26"/>
        <v>-39.40000000000009</v>
      </c>
      <c r="BX22" s="12">
        <f t="shared" si="25"/>
        <v>84.89999999999998</v>
      </c>
      <c r="BY22" s="8"/>
    </row>
    <row r="23" spans="1:77" ht="12.75">
      <c r="A23" s="6">
        <v>8</v>
      </c>
      <c r="B23" s="7" t="s">
        <v>41</v>
      </c>
      <c r="C23" s="8">
        <v>3982.8</v>
      </c>
      <c r="D23" s="8">
        <f t="shared" si="1"/>
        <v>1772.7</v>
      </c>
      <c r="E23" s="8">
        <f t="shared" si="0"/>
        <v>44.50888821934317</v>
      </c>
      <c r="F23" s="9">
        <v>943.9</v>
      </c>
      <c r="G23" s="9">
        <v>507.7</v>
      </c>
      <c r="H23" s="8">
        <f t="shared" si="2"/>
        <v>53.78747748702193</v>
      </c>
      <c r="I23" s="9">
        <v>422.8</v>
      </c>
      <c r="J23" s="9">
        <v>279.5</v>
      </c>
      <c r="K23" s="8">
        <f t="shared" si="3"/>
        <v>66.10690633869442</v>
      </c>
      <c r="L23" s="9"/>
      <c r="M23" s="9">
        <v>0.8</v>
      </c>
      <c r="N23" s="8" t="e">
        <f t="shared" si="4"/>
        <v>#DIV/0!</v>
      </c>
      <c r="O23" s="9">
        <v>69.3</v>
      </c>
      <c r="P23" s="9">
        <v>2.4</v>
      </c>
      <c r="Q23" s="8">
        <f t="shared" si="5"/>
        <v>3.463203463203463</v>
      </c>
      <c r="R23" s="9">
        <v>389.1</v>
      </c>
      <c r="S23" s="9">
        <v>193.3</v>
      </c>
      <c r="T23" s="8">
        <f t="shared" si="6"/>
        <v>49.67874582369571</v>
      </c>
      <c r="U23" s="9">
        <v>2.7</v>
      </c>
      <c r="V23" s="9">
        <v>1.3</v>
      </c>
      <c r="W23" s="8">
        <f t="shared" si="7"/>
        <v>48.148148148148145</v>
      </c>
      <c r="X23" s="9"/>
      <c r="Y23" s="9"/>
      <c r="Z23" s="8" t="e">
        <f t="shared" si="8"/>
        <v>#DIV/0!</v>
      </c>
      <c r="AA23" s="9">
        <v>2</v>
      </c>
      <c r="AB23" s="9"/>
      <c r="AC23" s="8">
        <f t="shared" si="9"/>
        <v>0</v>
      </c>
      <c r="AD23" s="9"/>
      <c r="AE23" s="9"/>
      <c r="AF23" s="8" t="e">
        <f t="shared" si="10"/>
        <v>#DIV/0!</v>
      </c>
      <c r="AG23" s="9">
        <v>3038.9</v>
      </c>
      <c r="AH23" s="9">
        <v>1265</v>
      </c>
      <c r="AI23" s="8">
        <f t="shared" si="11"/>
        <v>41.626904472012896</v>
      </c>
      <c r="AJ23" s="8">
        <v>1379.3</v>
      </c>
      <c r="AK23" s="8">
        <v>802.5</v>
      </c>
      <c r="AL23" s="8">
        <f t="shared" si="12"/>
        <v>58.181686362647724</v>
      </c>
      <c r="AM23" s="8"/>
      <c r="AN23" s="8"/>
      <c r="AO23" s="8" t="e">
        <f t="shared" si="13"/>
        <v>#DIV/0!</v>
      </c>
      <c r="AP23" s="10"/>
      <c r="AQ23" s="10"/>
      <c r="AR23" s="8" t="e">
        <f t="shared" si="14"/>
        <v>#DIV/0!</v>
      </c>
      <c r="AS23" s="9"/>
      <c r="AT23" s="9"/>
      <c r="AU23" s="8" t="e">
        <f t="shared" si="15"/>
        <v>#DIV/0!</v>
      </c>
      <c r="AV23" s="10">
        <v>4018.5</v>
      </c>
      <c r="AW23" s="10">
        <v>1614.2</v>
      </c>
      <c r="AX23" s="8">
        <f t="shared" si="16"/>
        <v>40.1692173696653</v>
      </c>
      <c r="AY23" s="10">
        <v>673.5</v>
      </c>
      <c r="AZ23" s="10">
        <v>404.3</v>
      </c>
      <c r="BA23" s="8">
        <f t="shared" si="17"/>
        <v>60.02969561989606</v>
      </c>
      <c r="BB23" s="8">
        <v>669.2</v>
      </c>
      <c r="BC23" s="10">
        <v>400.4</v>
      </c>
      <c r="BD23" s="8">
        <f t="shared" si="18"/>
        <v>59.83263598326359</v>
      </c>
      <c r="BE23" s="10">
        <v>626.1</v>
      </c>
      <c r="BF23" s="10">
        <v>122.4</v>
      </c>
      <c r="BG23" s="8">
        <f t="shared" si="19"/>
        <v>19.549592716818402</v>
      </c>
      <c r="BH23" s="10">
        <v>749.8</v>
      </c>
      <c r="BI23" s="10">
        <v>509</v>
      </c>
      <c r="BJ23" s="8">
        <f t="shared" si="20"/>
        <v>67.88476927180582</v>
      </c>
      <c r="BK23" s="10">
        <v>1147.1</v>
      </c>
      <c r="BL23" s="10">
        <v>555.1</v>
      </c>
      <c r="BM23" s="8">
        <f t="shared" si="21"/>
        <v>48.39159619911081</v>
      </c>
      <c r="BN23" s="11">
        <v>792.6</v>
      </c>
      <c r="BO23" s="11">
        <v>404.9</v>
      </c>
      <c r="BP23" s="8">
        <f t="shared" si="22"/>
        <v>51.08503658844309</v>
      </c>
      <c r="BQ23" s="16">
        <v>70</v>
      </c>
      <c r="BR23" s="11">
        <v>35</v>
      </c>
      <c r="BS23" s="8">
        <f t="shared" si="23"/>
        <v>50</v>
      </c>
      <c r="BT23" s="11"/>
      <c r="BU23" s="11"/>
      <c r="BV23" s="8" t="e">
        <f t="shared" si="24"/>
        <v>#DIV/0!</v>
      </c>
      <c r="BW23" s="12">
        <f t="shared" si="26"/>
        <v>-35.69999999999982</v>
      </c>
      <c r="BX23" s="12">
        <f t="shared" si="25"/>
        <v>158.5</v>
      </c>
      <c r="BY23" s="8"/>
    </row>
    <row r="24" spans="1:77" ht="12.75">
      <c r="A24" s="6">
        <v>9</v>
      </c>
      <c r="B24" s="7" t="s">
        <v>42</v>
      </c>
      <c r="C24" s="8">
        <v>7815.4</v>
      </c>
      <c r="D24" s="8">
        <f t="shared" si="1"/>
        <v>3495.5</v>
      </c>
      <c r="E24" s="8">
        <f t="shared" si="0"/>
        <v>44.72579778386263</v>
      </c>
      <c r="F24" s="9">
        <v>1568.2</v>
      </c>
      <c r="G24" s="9">
        <v>619.1</v>
      </c>
      <c r="H24" s="8">
        <f t="shared" si="2"/>
        <v>39.47838285932917</v>
      </c>
      <c r="I24" s="9">
        <v>962.5</v>
      </c>
      <c r="J24" s="9">
        <v>482.5</v>
      </c>
      <c r="K24" s="8">
        <f t="shared" si="3"/>
        <v>50.12987012987013</v>
      </c>
      <c r="L24" s="9">
        <v>60.9</v>
      </c>
      <c r="M24" s="9">
        <v>12.6</v>
      </c>
      <c r="N24" s="8">
        <f t="shared" si="4"/>
        <v>20.689655172413794</v>
      </c>
      <c r="O24" s="9">
        <v>63.9</v>
      </c>
      <c r="P24" s="9">
        <v>23.3</v>
      </c>
      <c r="Q24" s="8">
        <f t="shared" si="5"/>
        <v>36.46322378716745</v>
      </c>
      <c r="R24" s="9">
        <v>439.8</v>
      </c>
      <c r="S24" s="9">
        <v>51.1</v>
      </c>
      <c r="T24" s="8">
        <f t="shared" si="6"/>
        <v>11.618917689859027</v>
      </c>
      <c r="U24" s="9">
        <v>10</v>
      </c>
      <c r="V24" s="9">
        <v>16.3</v>
      </c>
      <c r="W24" s="8">
        <f t="shared" si="7"/>
        <v>163</v>
      </c>
      <c r="X24" s="9"/>
      <c r="Y24" s="9"/>
      <c r="Z24" s="8" t="e">
        <f t="shared" si="8"/>
        <v>#DIV/0!</v>
      </c>
      <c r="AA24" s="9">
        <v>10</v>
      </c>
      <c r="AB24" s="9">
        <v>5.7</v>
      </c>
      <c r="AC24" s="8">
        <f t="shared" si="9"/>
        <v>57.00000000000001</v>
      </c>
      <c r="AD24" s="9"/>
      <c r="AE24" s="9"/>
      <c r="AF24" s="8" t="e">
        <f t="shared" si="10"/>
        <v>#DIV/0!</v>
      </c>
      <c r="AG24" s="9">
        <v>6247.1</v>
      </c>
      <c r="AH24" s="9">
        <v>2876.4</v>
      </c>
      <c r="AI24" s="8">
        <f t="shared" si="11"/>
        <v>46.04376430663828</v>
      </c>
      <c r="AJ24" s="8">
        <v>3094.6</v>
      </c>
      <c r="AK24" s="8">
        <v>1795.8</v>
      </c>
      <c r="AL24" s="8">
        <f t="shared" si="12"/>
        <v>58.03011697796161</v>
      </c>
      <c r="AM24" s="8"/>
      <c r="AN24" s="8"/>
      <c r="AO24" s="8" t="e">
        <f t="shared" si="13"/>
        <v>#DIV/0!</v>
      </c>
      <c r="AP24" s="10"/>
      <c r="AQ24" s="10"/>
      <c r="AR24" s="8" t="e">
        <f t="shared" si="14"/>
        <v>#DIV/0!</v>
      </c>
      <c r="AS24" s="9"/>
      <c r="AT24" s="9"/>
      <c r="AU24" s="8" t="e">
        <f t="shared" si="15"/>
        <v>#DIV/0!</v>
      </c>
      <c r="AV24" s="10">
        <v>7868.7</v>
      </c>
      <c r="AW24" s="10">
        <v>3396.7</v>
      </c>
      <c r="AX24" s="8">
        <f t="shared" si="16"/>
        <v>43.16723219845718</v>
      </c>
      <c r="AY24" s="10">
        <v>956.1</v>
      </c>
      <c r="AZ24" s="10">
        <v>493.6</v>
      </c>
      <c r="BA24" s="8">
        <f t="shared" si="17"/>
        <v>51.62639891224767</v>
      </c>
      <c r="BB24" s="8">
        <v>954.6</v>
      </c>
      <c r="BC24" s="10">
        <v>493.6</v>
      </c>
      <c r="BD24" s="8">
        <f t="shared" si="18"/>
        <v>51.707521474963336</v>
      </c>
      <c r="BE24" s="10">
        <v>1015.7</v>
      </c>
      <c r="BF24" s="10">
        <v>181.1</v>
      </c>
      <c r="BG24" s="8">
        <f t="shared" si="19"/>
        <v>17.830067933444912</v>
      </c>
      <c r="BH24" s="10">
        <v>1337.8</v>
      </c>
      <c r="BI24" s="10">
        <v>719.6</v>
      </c>
      <c r="BJ24" s="8">
        <f t="shared" si="20"/>
        <v>53.789804156077146</v>
      </c>
      <c r="BK24" s="10">
        <v>2317.2</v>
      </c>
      <c r="BL24" s="10">
        <v>1255</v>
      </c>
      <c r="BM24" s="8">
        <f t="shared" si="21"/>
        <v>54.16019333678578</v>
      </c>
      <c r="BN24" s="11">
        <v>1727.8</v>
      </c>
      <c r="BO24" s="11">
        <v>831.2</v>
      </c>
      <c r="BP24" s="8">
        <f t="shared" si="22"/>
        <v>48.10741984025929</v>
      </c>
      <c r="BQ24" s="11">
        <v>0</v>
      </c>
      <c r="BR24" s="11"/>
      <c r="BS24" s="8" t="e">
        <f t="shared" si="23"/>
        <v>#DIV/0!</v>
      </c>
      <c r="BT24" s="11"/>
      <c r="BU24" s="11"/>
      <c r="BV24" s="8" t="e">
        <f t="shared" si="24"/>
        <v>#DIV/0!</v>
      </c>
      <c r="BW24" s="12">
        <f t="shared" si="26"/>
        <v>-53.30000000000018</v>
      </c>
      <c r="BX24" s="12">
        <f t="shared" si="25"/>
        <v>98.80000000000018</v>
      </c>
      <c r="BY24" s="8"/>
    </row>
    <row r="25" spans="1:77" ht="15.75" customHeight="1">
      <c r="A25" s="6">
        <v>10</v>
      </c>
      <c r="B25" s="7" t="s">
        <v>43</v>
      </c>
      <c r="C25" s="8">
        <v>2516.4</v>
      </c>
      <c r="D25" s="8">
        <f t="shared" si="1"/>
        <v>1186.1</v>
      </c>
      <c r="E25" s="8">
        <f t="shared" si="0"/>
        <v>47.13479573994595</v>
      </c>
      <c r="F25" s="9">
        <v>224</v>
      </c>
      <c r="G25" s="9">
        <v>85.8</v>
      </c>
      <c r="H25" s="8">
        <f t="shared" si="2"/>
        <v>38.30357142857142</v>
      </c>
      <c r="I25" s="9">
        <v>92.9</v>
      </c>
      <c r="J25" s="9">
        <v>36.8</v>
      </c>
      <c r="K25" s="8">
        <f t="shared" si="3"/>
        <v>39.61248654467168</v>
      </c>
      <c r="L25" s="9"/>
      <c r="M25" s="9">
        <v>0.2</v>
      </c>
      <c r="N25" s="8" t="e">
        <f>M25/L25*100</f>
        <v>#DIV/0!</v>
      </c>
      <c r="O25" s="9">
        <v>32.9</v>
      </c>
      <c r="P25" s="9">
        <v>7.9</v>
      </c>
      <c r="Q25" s="8">
        <f t="shared" si="5"/>
        <v>24.01215805471125</v>
      </c>
      <c r="R25" s="9">
        <v>86.1</v>
      </c>
      <c r="S25" s="9">
        <v>18.3</v>
      </c>
      <c r="T25" s="8">
        <f t="shared" si="6"/>
        <v>21.254355400696866</v>
      </c>
      <c r="U25" s="9">
        <v>0.2</v>
      </c>
      <c r="V25" s="9">
        <v>2.2</v>
      </c>
      <c r="W25" s="8">
        <f t="shared" si="7"/>
        <v>1100</v>
      </c>
      <c r="X25" s="9"/>
      <c r="Y25" s="9"/>
      <c r="Z25" s="8" t="e">
        <f t="shared" si="8"/>
        <v>#DIV/0!</v>
      </c>
      <c r="AA25" s="9">
        <v>5.9</v>
      </c>
      <c r="AB25" s="9"/>
      <c r="AC25" s="8">
        <f t="shared" si="9"/>
        <v>0</v>
      </c>
      <c r="AD25" s="9"/>
      <c r="AE25" s="9"/>
      <c r="AF25" s="8" t="e">
        <f t="shared" si="10"/>
        <v>#DIV/0!</v>
      </c>
      <c r="AG25" s="9">
        <v>2292.5</v>
      </c>
      <c r="AH25" s="9">
        <v>1100.3</v>
      </c>
      <c r="AI25" s="8">
        <f t="shared" si="11"/>
        <v>47.99563794983642</v>
      </c>
      <c r="AJ25" s="8">
        <v>1544.2</v>
      </c>
      <c r="AK25" s="8">
        <v>898.9</v>
      </c>
      <c r="AL25" s="8">
        <f t="shared" si="12"/>
        <v>58.21137158399171</v>
      </c>
      <c r="AM25" s="8">
        <v>159.9</v>
      </c>
      <c r="AN25" s="8">
        <v>93.3</v>
      </c>
      <c r="AO25" s="8">
        <f t="shared" si="13"/>
        <v>58.34896810506566</v>
      </c>
      <c r="AP25" s="10"/>
      <c r="AQ25" s="10"/>
      <c r="AR25" s="8" t="e">
        <f t="shared" si="14"/>
        <v>#DIV/0!</v>
      </c>
      <c r="AS25" s="9"/>
      <c r="AT25" s="9"/>
      <c r="AU25" s="8" t="e">
        <f t="shared" si="15"/>
        <v>#DIV/0!</v>
      </c>
      <c r="AV25" s="10">
        <v>2518.7</v>
      </c>
      <c r="AW25" s="10">
        <v>1125.6</v>
      </c>
      <c r="AX25" s="8">
        <f t="shared" si="16"/>
        <v>44.68972088775956</v>
      </c>
      <c r="AY25" s="10">
        <v>674.2</v>
      </c>
      <c r="AZ25" s="10">
        <v>360.3</v>
      </c>
      <c r="BA25" s="8">
        <f t="shared" si="17"/>
        <v>53.44111539602492</v>
      </c>
      <c r="BB25" s="8">
        <v>669.1</v>
      </c>
      <c r="BC25" s="10">
        <v>355.9</v>
      </c>
      <c r="BD25" s="8">
        <f t="shared" si="18"/>
        <v>53.19085338514422</v>
      </c>
      <c r="BE25" s="10">
        <v>543.5</v>
      </c>
      <c r="BF25" s="10">
        <v>81.2</v>
      </c>
      <c r="BG25" s="8">
        <f t="shared" si="19"/>
        <v>14.940202391904325</v>
      </c>
      <c r="BH25" s="10">
        <v>260.6</v>
      </c>
      <c r="BI25" s="10">
        <v>144.9</v>
      </c>
      <c r="BJ25" s="8">
        <f t="shared" si="20"/>
        <v>55.602455871066766</v>
      </c>
      <c r="BK25" s="15">
        <v>980.4</v>
      </c>
      <c r="BL25" s="10">
        <v>519.6</v>
      </c>
      <c r="BM25" s="8">
        <f t="shared" si="21"/>
        <v>52.998776009791925</v>
      </c>
      <c r="BN25" s="11">
        <v>656.1</v>
      </c>
      <c r="BO25" s="11">
        <v>332.4</v>
      </c>
      <c r="BP25" s="8">
        <f t="shared" si="22"/>
        <v>50.66300868770004</v>
      </c>
      <c r="BQ25" s="16">
        <v>100</v>
      </c>
      <c r="BR25" s="11">
        <v>95</v>
      </c>
      <c r="BS25" s="8">
        <f t="shared" si="23"/>
        <v>95</v>
      </c>
      <c r="BT25" s="11"/>
      <c r="BU25" s="11"/>
      <c r="BV25" s="8" t="e">
        <f t="shared" si="24"/>
        <v>#DIV/0!</v>
      </c>
      <c r="BW25" s="12">
        <f t="shared" si="26"/>
        <v>-2.299999999999727</v>
      </c>
      <c r="BX25" s="12">
        <f t="shared" si="25"/>
        <v>60.5</v>
      </c>
      <c r="BY25" s="8"/>
    </row>
    <row r="26" spans="1:77" ht="12.75">
      <c r="A26" s="6">
        <v>11</v>
      </c>
      <c r="B26" s="7" t="s">
        <v>44</v>
      </c>
      <c r="C26" s="8">
        <v>3588.8</v>
      </c>
      <c r="D26" s="8">
        <f t="shared" si="1"/>
        <v>1384</v>
      </c>
      <c r="E26" s="8">
        <f t="shared" si="0"/>
        <v>38.56442264823897</v>
      </c>
      <c r="F26" s="9">
        <v>155.8</v>
      </c>
      <c r="G26" s="9">
        <v>132.1</v>
      </c>
      <c r="H26" s="8">
        <f t="shared" si="2"/>
        <v>84.78818998716302</v>
      </c>
      <c r="I26" s="9">
        <v>53.7</v>
      </c>
      <c r="J26" s="9">
        <v>41.2</v>
      </c>
      <c r="K26" s="8">
        <f t="shared" si="3"/>
        <v>76.72253258845437</v>
      </c>
      <c r="L26" s="9">
        <v>3.6</v>
      </c>
      <c r="M26" s="9">
        <v>4.1</v>
      </c>
      <c r="N26" s="8">
        <f t="shared" si="4"/>
        <v>113.88888888888889</v>
      </c>
      <c r="O26" s="9">
        <v>30.6</v>
      </c>
      <c r="P26" s="9">
        <v>45.2</v>
      </c>
      <c r="Q26" s="8">
        <f t="shared" si="5"/>
        <v>147.7124183006536</v>
      </c>
      <c r="R26" s="9">
        <v>54.6</v>
      </c>
      <c r="S26" s="9">
        <v>17.9</v>
      </c>
      <c r="T26" s="8">
        <f t="shared" si="6"/>
        <v>32.78388278388278</v>
      </c>
      <c r="U26" s="9">
        <v>6.8</v>
      </c>
      <c r="V26" s="9">
        <v>2.8</v>
      </c>
      <c r="W26" s="8">
        <f t="shared" si="7"/>
        <v>41.17647058823529</v>
      </c>
      <c r="X26" s="9"/>
      <c r="Y26" s="9">
        <v>7.8</v>
      </c>
      <c r="Z26" s="8" t="e">
        <f t="shared" si="8"/>
        <v>#DIV/0!</v>
      </c>
      <c r="AA26" s="9"/>
      <c r="AB26" s="9"/>
      <c r="AC26" s="8" t="e">
        <f t="shared" si="9"/>
        <v>#DIV/0!</v>
      </c>
      <c r="AD26" s="9"/>
      <c r="AE26" s="9"/>
      <c r="AF26" s="8" t="e">
        <f t="shared" si="10"/>
        <v>#DIV/0!</v>
      </c>
      <c r="AG26" s="9">
        <v>3433</v>
      </c>
      <c r="AH26" s="9">
        <v>1251.9</v>
      </c>
      <c r="AI26" s="8">
        <f t="shared" si="11"/>
        <v>36.466647247305566</v>
      </c>
      <c r="AJ26" s="8">
        <v>1553.3</v>
      </c>
      <c r="AK26" s="8">
        <v>902.1</v>
      </c>
      <c r="AL26" s="8">
        <f t="shared" si="12"/>
        <v>58.0763535698191</v>
      </c>
      <c r="AM26" s="8">
        <v>412</v>
      </c>
      <c r="AN26" s="8">
        <v>240.2</v>
      </c>
      <c r="AO26" s="8">
        <f t="shared" si="13"/>
        <v>58.300970873786405</v>
      </c>
      <c r="AP26" s="10"/>
      <c r="AQ26" s="10"/>
      <c r="AR26" s="8" t="e">
        <f t="shared" si="14"/>
        <v>#DIV/0!</v>
      </c>
      <c r="AS26" s="9"/>
      <c r="AT26" s="9"/>
      <c r="AU26" s="8" t="e">
        <f t="shared" si="15"/>
        <v>#DIV/0!</v>
      </c>
      <c r="AV26" s="10">
        <v>3603.1</v>
      </c>
      <c r="AW26" s="10">
        <v>962.7</v>
      </c>
      <c r="AX26" s="8">
        <f t="shared" si="16"/>
        <v>26.718658932585832</v>
      </c>
      <c r="AY26" s="10">
        <v>695.4</v>
      </c>
      <c r="AZ26" s="10">
        <v>359.3</v>
      </c>
      <c r="BA26" s="8">
        <f t="shared" si="17"/>
        <v>51.66810468794939</v>
      </c>
      <c r="BB26" s="8">
        <v>673.7</v>
      </c>
      <c r="BC26" s="10">
        <v>358.1</v>
      </c>
      <c r="BD26" s="8">
        <f t="shared" si="18"/>
        <v>53.154222947899655</v>
      </c>
      <c r="BE26" s="10">
        <v>414.8</v>
      </c>
      <c r="BF26" s="10">
        <v>70.6</v>
      </c>
      <c r="BG26" s="8">
        <f t="shared" si="19"/>
        <v>17.020250723240114</v>
      </c>
      <c r="BH26" s="15">
        <v>315.8</v>
      </c>
      <c r="BI26" s="10">
        <v>117.7</v>
      </c>
      <c r="BJ26" s="8">
        <f t="shared" si="20"/>
        <v>37.27042431918936</v>
      </c>
      <c r="BK26" s="10">
        <v>841.1</v>
      </c>
      <c r="BL26" s="10">
        <v>354.6</v>
      </c>
      <c r="BM26" s="8">
        <f t="shared" si="21"/>
        <v>42.159077398644634</v>
      </c>
      <c r="BN26" s="11">
        <v>622.7</v>
      </c>
      <c r="BO26" s="11">
        <v>239.5</v>
      </c>
      <c r="BP26" s="8">
        <f t="shared" si="22"/>
        <v>38.46153846153846</v>
      </c>
      <c r="BQ26" s="11">
        <v>108.4</v>
      </c>
      <c r="BR26" s="11">
        <v>39.9</v>
      </c>
      <c r="BS26" s="8">
        <f t="shared" si="23"/>
        <v>36.80811808118081</v>
      </c>
      <c r="BT26" s="11"/>
      <c r="BU26" s="11"/>
      <c r="BV26" s="8" t="e">
        <f t="shared" si="24"/>
        <v>#DIV/0!</v>
      </c>
      <c r="BW26" s="12">
        <f t="shared" si="26"/>
        <v>-14.299999999999727</v>
      </c>
      <c r="BX26" s="12">
        <f t="shared" si="25"/>
        <v>421.29999999999995</v>
      </c>
      <c r="BY26" s="8"/>
    </row>
    <row r="27" spans="1:77" ht="12.75">
      <c r="A27" s="6">
        <v>12</v>
      </c>
      <c r="B27" s="7" t="s">
        <v>45</v>
      </c>
      <c r="C27" s="8">
        <v>4242.5</v>
      </c>
      <c r="D27" s="8">
        <f t="shared" si="1"/>
        <v>2273.3999999999996</v>
      </c>
      <c r="E27" s="8">
        <f t="shared" si="0"/>
        <v>53.58632881555686</v>
      </c>
      <c r="F27" s="9">
        <v>1066</v>
      </c>
      <c r="G27" s="9">
        <v>665.8</v>
      </c>
      <c r="H27" s="8">
        <f t="shared" si="2"/>
        <v>62.4577861163227</v>
      </c>
      <c r="I27" s="9">
        <v>106.6</v>
      </c>
      <c r="J27" s="9">
        <v>60.1</v>
      </c>
      <c r="K27" s="8">
        <f t="shared" si="3"/>
        <v>56.37898686679175</v>
      </c>
      <c r="L27" s="9">
        <v>1.2</v>
      </c>
      <c r="M27" s="9">
        <v>2.4</v>
      </c>
      <c r="N27" s="8">
        <f t="shared" si="4"/>
        <v>200</v>
      </c>
      <c r="O27" s="9">
        <v>65.6</v>
      </c>
      <c r="P27" s="9">
        <v>28.5</v>
      </c>
      <c r="Q27" s="8">
        <f t="shared" si="5"/>
        <v>43.44512195121952</v>
      </c>
      <c r="R27" s="9">
        <v>166.1</v>
      </c>
      <c r="S27" s="9">
        <v>80.6</v>
      </c>
      <c r="T27" s="8">
        <f t="shared" si="6"/>
        <v>48.524984948826</v>
      </c>
      <c r="U27" s="9">
        <v>715.5</v>
      </c>
      <c r="V27" s="9">
        <v>489.2</v>
      </c>
      <c r="W27" s="8">
        <f t="shared" si="7"/>
        <v>68.37176799440951</v>
      </c>
      <c r="X27" s="9"/>
      <c r="Y27" s="9"/>
      <c r="Z27" s="8" t="e">
        <f t="shared" si="8"/>
        <v>#DIV/0!</v>
      </c>
      <c r="AA27" s="9">
        <v>9</v>
      </c>
      <c r="AB27" s="9"/>
      <c r="AC27" s="8">
        <f t="shared" si="9"/>
        <v>0</v>
      </c>
      <c r="AD27" s="9"/>
      <c r="AE27" s="9"/>
      <c r="AF27" s="8" t="e">
        <f t="shared" si="10"/>
        <v>#DIV/0!</v>
      </c>
      <c r="AG27" s="9">
        <v>3176.5</v>
      </c>
      <c r="AH27" s="9">
        <v>1607.6</v>
      </c>
      <c r="AI27" s="8">
        <f t="shared" si="11"/>
        <v>50.609161026286785</v>
      </c>
      <c r="AJ27" s="8">
        <v>1742.3</v>
      </c>
      <c r="AK27" s="8">
        <v>1005.6</v>
      </c>
      <c r="AL27" s="8">
        <f t="shared" si="12"/>
        <v>57.71681111174885</v>
      </c>
      <c r="AM27" s="8"/>
      <c r="AN27" s="8"/>
      <c r="AO27" s="8" t="e">
        <f t="shared" si="13"/>
        <v>#DIV/0!</v>
      </c>
      <c r="AP27" s="10"/>
      <c r="AQ27" s="10"/>
      <c r="AR27" s="8" t="e">
        <f t="shared" si="14"/>
        <v>#DIV/0!</v>
      </c>
      <c r="AS27" s="9"/>
      <c r="AT27" s="9"/>
      <c r="AU27" s="8" t="e">
        <f t="shared" si="15"/>
        <v>#DIV/0!</v>
      </c>
      <c r="AV27" s="10">
        <v>4275.3</v>
      </c>
      <c r="AW27" s="10">
        <v>1826.2</v>
      </c>
      <c r="AX27" s="8">
        <f t="shared" si="16"/>
        <v>42.71513110191098</v>
      </c>
      <c r="AY27" s="15">
        <v>699</v>
      </c>
      <c r="AZ27" s="10">
        <v>384.1</v>
      </c>
      <c r="BA27" s="8">
        <f t="shared" si="17"/>
        <v>54.94992846924178</v>
      </c>
      <c r="BB27" s="8">
        <v>669.1</v>
      </c>
      <c r="BC27" s="10">
        <v>355.3</v>
      </c>
      <c r="BD27" s="8">
        <f t="shared" si="18"/>
        <v>53.101180690479744</v>
      </c>
      <c r="BE27" s="10">
        <v>674.7</v>
      </c>
      <c r="BF27" s="10">
        <v>73.2</v>
      </c>
      <c r="BG27" s="8">
        <f t="shared" si="19"/>
        <v>10.84926634059582</v>
      </c>
      <c r="BH27" s="15">
        <v>464.8</v>
      </c>
      <c r="BI27" s="10">
        <v>95.9</v>
      </c>
      <c r="BJ27" s="8">
        <f t="shared" si="20"/>
        <v>20.632530120481928</v>
      </c>
      <c r="BK27" s="10">
        <v>1396.9</v>
      </c>
      <c r="BL27" s="10">
        <v>698.8</v>
      </c>
      <c r="BM27" s="8">
        <f t="shared" si="21"/>
        <v>50.0250554799914</v>
      </c>
      <c r="BN27" s="11">
        <v>1010.9</v>
      </c>
      <c r="BO27" s="11">
        <v>459.3</v>
      </c>
      <c r="BP27" s="8">
        <f t="shared" si="22"/>
        <v>45.434761103966764</v>
      </c>
      <c r="BQ27" s="11">
        <v>230.7</v>
      </c>
      <c r="BR27" s="11">
        <v>104.7</v>
      </c>
      <c r="BS27" s="8">
        <f t="shared" si="23"/>
        <v>45.38361508452536</v>
      </c>
      <c r="BT27" s="11"/>
      <c r="BU27" s="11"/>
      <c r="BV27" s="8" t="e">
        <f t="shared" si="24"/>
        <v>#DIV/0!</v>
      </c>
      <c r="BW27" s="12">
        <f t="shared" si="26"/>
        <v>-32.80000000000018</v>
      </c>
      <c r="BX27" s="12">
        <f t="shared" si="25"/>
        <v>447.1999999999996</v>
      </c>
      <c r="BY27" s="8"/>
    </row>
    <row r="28" spans="1:77" ht="12.75">
      <c r="A28" s="6">
        <v>13</v>
      </c>
      <c r="B28" s="7" t="s">
        <v>46</v>
      </c>
      <c r="C28" s="8">
        <v>4927.1</v>
      </c>
      <c r="D28" s="8">
        <f t="shared" si="1"/>
        <v>1991.3000000000002</v>
      </c>
      <c r="E28" s="8">
        <f t="shared" si="0"/>
        <v>40.41525440928741</v>
      </c>
      <c r="F28" s="9">
        <v>655.5</v>
      </c>
      <c r="G28" s="9">
        <v>417.1</v>
      </c>
      <c r="H28" s="8">
        <f t="shared" si="2"/>
        <v>63.630816170861934</v>
      </c>
      <c r="I28" s="9">
        <v>281.7</v>
      </c>
      <c r="J28" s="9">
        <v>189.6</v>
      </c>
      <c r="K28" s="8">
        <f t="shared" si="3"/>
        <v>67.30564430244942</v>
      </c>
      <c r="L28" s="9">
        <v>7</v>
      </c>
      <c r="M28" s="9">
        <v>0.9</v>
      </c>
      <c r="N28" s="8">
        <f t="shared" si="4"/>
        <v>12.85714285714286</v>
      </c>
      <c r="O28" s="9">
        <v>48.8</v>
      </c>
      <c r="P28" s="9">
        <v>15.6</v>
      </c>
      <c r="Q28" s="8">
        <f t="shared" si="5"/>
        <v>31.967213114754102</v>
      </c>
      <c r="R28" s="9">
        <v>235.8</v>
      </c>
      <c r="S28" s="9">
        <v>65.6</v>
      </c>
      <c r="T28" s="8">
        <f t="shared" si="6"/>
        <v>27.82018659881255</v>
      </c>
      <c r="U28" s="9">
        <v>27.7</v>
      </c>
      <c r="V28" s="9">
        <v>26.8</v>
      </c>
      <c r="W28" s="8">
        <f t="shared" si="7"/>
        <v>96.75090252707582</v>
      </c>
      <c r="X28" s="9"/>
      <c r="Y28" s="9"/>
      <c r="Z28" s="8" t="e">
        <f t="shared" si="8"/>
        <v>#DIV/0!</v>
      </c>
      <c r="AA28" s="9">
        <v>34.5</v>
      </c>
      <c r="AB28" s="9">
        <v>38</v>
      </c>
      <c r="AC28" s="8">
        <f t="shared" si="9"/>
        <v>110.14492753623189</v>
      </c>
      <c r="AD28" s="9"/>
      <c r="AE28" s="9"/>
      <c r="AF28" s="8" t="e">
        <f t="shared" si="10"/>
        <v>#DIV/0!</v>
      </c>
      <c r="AG28" s="9">
        <v>4271.6</v>
      </c>
      <c r="AH28" s="9">
        <v>1574.2</v>
      </c>
      <c r="AI28" s="8">
        <f t="shared" si="11"/>
        <v>36.85270156381684</v>
      </c>
      <c r="AJ28" s="8">
        <v>2241.7</v>
      </c>
      <c r="AK28" s="8">
        <v>1307.9</v>
      </c>
      <c r="AL28" s="8">
        <f t="shared" si="12"/>
        <v>58.344113842173364</v>
      </c>
      <c r="AM28" s="8"/>
      <c r="AN28" s="8"/>
      <c r="AO28" s="8" t="e">
        <f t="shared" si="13"/>
        <v>#DIV/0!</v>
      </c>
      <c r="AP28" s="10"/>
      <c r="AQ28" s="10"/>
      <c r="AR28" s="8" t="e">
        <f t="shared" si="14"/>
        <v>#DIV/0!</v>
      </c>
      <c r="AS28" s="9"/>
      <c r="AT28" s="9"/>
      <c r="AU28" s="8" t="e">
        <f t="shared" si="15"/>
        <v>#DIV/0!</v>
      </c>
      <c r="AV28" s="10">
        <v>5015.7</v>
      </c>
      <c r="AW28" s="10">
        <v>1927.7</v>
      </c>
      <c r="AX28" s="8">
        <f t="shared" si="16"/>
        <v>38.43331937715573</v>
      </c>
      <c r="AY28" s="10">
        <v>799.7</v>
      </c>
      <c r="AZ28" s="10">
        <v>494.3</v>
      </c>
      <c r="BA28" s="8">
        <f t="shared" si="17"/>
        <v>61.810679004626735</v>
      </c>
      <c r="BB28" s="8">
        <v>770.4</v>
      </c>
      <c r="BC28" s="10">
        <v>469.5</v>
      </c>
      <c r="BD28" s="8">
        <f t="shared" si="18"/>
        <v>60.942367601246104</v>
      </c>
      <c r="BE28" s="10">
        <v>979.6</v>
      </c>
      <c r="BF28" s="10">
        <v>100.7</v>
      </c>
      <c r="BG28" s="8">
        <f t="shared" si="19"/>
        <v>10.27970600244998</v>
      </c>
      <c r="BH28" s="10">
        <v>605.3</v>
      </c>
      <c r="BI28" s="10">
        <v>339.8</v>
      </c>
      <c r="BJ28" s="8">
        <f t="shared" si="20"/>
        <v>56.137452502891136</v>
      </c>
      <c r="BK28" s="10">
        <v>1514.5</v>
      </c>
      <c r="BL28" s="10">
        <v>935.2</v>
      </c>
      <c r="BM28" s="8">
        <f t="shared" si="21"/>
        <v>61.74975239352922</v>
      </c>
      <c r="BN28" s="11">
        <v>1057</v>
      </c>
      <c r="BO28" s="11">
        <v>579.1</v>
      </c>
      <c r="BP28" s="8">
        <f t="shared" si="22"/>
        <v>54.78713339640492</v>
      </c>
      <c r="BQ28" s="11">
        <v>262.2</v>
      </c>
      <c r="BR28" s="11">
        <v>178.6</v>
      </c>
      <c r="BS28" s="8">
        <f t="shared" si="23"/>
        <v>68.11594202898551</v>
      </c>
      <c r="BT28" s="11"/>
      <c r="BU28" s="11"/>
      <c r="BV28" s="8" t="e">
        <f t="shared" si="24"/>
        <v>#DIV/0!</v>
      </c>
      <c r="BW28" s="12">
        <f t="shared" si="26"/>
        <v>-88.59999999999945</v>
      </c>
      <c r="BX28" s="12">
        <f t="shared" si="25"/>
        <v>63.600000000000136</v>
      </c>
      <c r="BY28" s="8"/>
    </row>
    <row r="29" spans="1:77" ht="12.75">
      <c r="A29" s="6">
        <v>14</v>
      </c>
      <c r="B29" s="7" t="s">
        <v>47</v>
      </c>
      <c r="C29" s="8">
        <v>4531.3</v>
      </c>
      <c r="D29" s="8">
        <f t="shared" si="1"/>
        <v>1819</v>
      </c>
      <c r="E29" s="8">
        <f t="shared" si="0"/>
        <v>40.143005318562004</v>
      </c>
      <c r="F29" s="9">
        <v>435.1</v>
      </c>
      <c r="G29" s="9">
        <v>276.7</v>
      </c>
      <c r="H29" s="8">
        <f t="shared" si="2"/>
        <v>63.59457595954952</v>
      </c>
      <c r="I29" s="9">
        <v>149.1</v>
      </c>
      <c r="J29" s="9">
        <v>106.1</v>
      </c>
      <c r="K29" s="8">
        <f t="shared" si="3"/>
        <v>71.16029510395707</v>
      </c>
      <c r="L29" s="9">
        <v>18.1</v>
      </c>
      <c r="M29" s="9">
        <v>15.6</v>
      </c>
      <c r="N29" s="8">
        <f t="shared" si="4"/>
        <v>86.18784530386739</v>
      </c>
      <c r="O29" s="9">
        <v>36.9</v>
      </c>
      <c r="P29" s="9">
        <v>11.6</v>
      </c>
      <c r="Q29" s="8">
        <f t="shared" si="5"/>
        <v>31.43631436314363</v>
      </c>
      <c r="R29" s="9">
        <v>214.7</v>
      </c>
      <c r="S29" s="9">
        <v>92.6</v>
      </c>
      <c r="T29" s="8">
        <f t="shared" si="6"/>
        <v>43.129948765719604</v>
      </c>
      <c r="U29" s="9">
        <v>9.3</v>
      </c>
      <c r="V29" s="9">
        <v>16.6</v>
      </c>
      <c r="W29" s="8">
        <f t="shared" si="7"/>
        <v>178.49462365591398</v>
      </c>
      <c r="X29" s="9"/>
      <c r="Y29" s="9"/>
      <c r="Z29" s="8" t="e">
        <f t="shared" si="8"/>
        <v>#DIV/0!</v>
      </c>
      <c r="AA29" s="9">
        <v>2</v>
      </c>
      <c r="AB29" s="9"/>
      <c r="AC29" s="8">
        <f t="shared" si="9"/>
        <v>0</v>
      </c>
      <c r="AD29" s="9"/>
      <c r="AE29" s="9"/>
      <c r="AF29" s="8" t="e">
        <f t="shared" si="10"/>
        <v>#DIV/0!</v>
      </c>
      <c r="AG29" s="9">
        <v>4096.2</v>
      </c>
      <c r="AH29" s="9">
        <v>1542.3</v>
      </c>
      <c r="AI29" s="8">
        <f t="shared" si="11"/>
        <v>37.65197011864655</v>
      </c>
      <c r="AJ29" s="8">
        <v>1361</v>
      </c>
      <c r="AK29" s="8">
        <v>792.6</v>
      </c>
      <c r="AL29" s="8">
        <f t="shared" si="12"/>
        <v>58.2365907421014</v>
      </c>
      <c r="AM29" s="8">
        <v>351.3</v>
      </c>
      <c r="AN29" s="8">
        <v>205.2</v>
      </c>
      <c r="AO29" s="8">
        <f t="shared" si="13"/>
        <v>58.41161400512382</v>
      </c>
      <c r="AP29" s="10"/>
      <c r="AQ29" s="10"/>
      <c r="AR29" s="8" t="e">
        <f t="shared" si="14"/>
        <v>#DIV/0!</v>
      </c>
      <c r="AS29" s="9"/>
      <c r="AT29" s="9"/>
      <c r="AU29" s="8" t="e">
        <f t="shared" si="15"/>
        <v>#DIV/0!</v>
      </c>
      <c r="AV29" s="10">
        <v>4553.3</v>
      </c>
      <c r="AW29" s="10">
        <v>1676.9</v>
      </c>
      <c r="AX29" s="8">
        <f t="shared" si="16"/>
        <v>36.82823446730942</v>
      </c>
      <c r="AY29" s="10">
        <v>1219.2</v>
      </c>
      <c r="AZ29" s="10">
        <v>913</v>
      </c>
      <c r="BA29" s="8">
        <f t="shared" si="17"/>
        <v>74.88517060367454</v>
      </c>
      <c r="BB29" s="8">
        <v>652.3</v>
      </c>
      <c r="BC29" s="10">
        <v>346.5</v>
      </c>
      <c r="BD29" s="8">
        <f t="shared" si="18"/>
        <v>53.119730185497474</v>
      </c>
      <c r="BE29" s="10">
        <v>513.5</v>
      </c>
      <c r="BF29" s="10">
        <v>132.7</v>
      </c>
      <c r="BG29" s="8">
        <f t="shared" si="19"/>
        <v>25.842259006815965</v>
      </c>
      <c r="BH29" s="10">
        <v>358</v>
      </c>
      <c r="BI29" s="10">
        <v>182.6</v>
      </c>
      <c r="BJ29" s="8">
        <f t="shared" si="20"/>
        <v>51.005586592178766</v>
      </c>
      <c r="BK29" s="10">
        <v>872</v>
      </c>
      <c r="BL29" s="10">
        <v>428.6</v>
      </c>
      <c r="BM29" s="8">
        <f t="shared" si="21"/>
        <v>49.15137614678899</v>
      </c>
      <c r="BN29" s="11">
        <v>538.9</v>
      </c>
      <c r="BO29" s="11">
        <v>240.8</v>
      </c>
      <c r="BP29" s="8">
        <f t="shared" si="22"/>
        <v>44.68361477082947</v>
      </c>
      <c r="BQ29" s="11">
        <v>153.5</v>
      </c>
      <c r="BR29" s="11">
        <v>66.6</v>
      </c>
      <c r="BS29" s="8">
        <f t="shared" si="23"/>
        <v>43.38762214983713</v>
      </c>
      <c r="BT29" s="11"/>
      <c r="BU29" s="11"/>
      <c r="BV29" s="8" t="e">
        <f t="shared" si="24"/>
        <v>#DIV/0!</v>
      </c>
      <c r="BW29" s="12">
        <f t="shared" si="26"/>
        <v>-22</v>
      </c>
      <c r="BX29" s="12">
        <f t="shared" si="25"/>
        <v>142.0999999999999</v>
      </c>
      <c r="BY29" s="8"/>
    </row>
    <row r="30" spans="1:77" ht="12.75">
      <c r="A30" s="6">
        <v>15</v>
      </c>
      <c r="B30" s="7" t="s">
        <v>48</v>
      </c>
      <c r="C30" s="8">
        <v>40035.1</v>
      </c>
      <c r="D30" s="8">
        <f t="shared" si="1"/>
        <v>12994.8</v>
      </c>
      <c r="E30" s="8">
        <f t="shared" si="0"/>
        <v>32.45851765076145</v>
      </c>
      <c r="F30" s="9">
        <v>18747</v>
      </c>
      <c r="G30" s="9">
        <v>9555.9</v>
      </c>
      <c r="H30" s="8">
        <f t="shared" si="2"/>
        <v>50.97295567290766</v>
      </c>
      <c r="I30" s="9">
        <v>12846.5</v>
      </c>
      <c r="J30" s="9">
        <v>6515.5</v>
      </c>
      <c r="K30" s="8">
        <f t="shared" si="3"/>
        <v>50.718094422605375</v>
      </c>
      <c r="L30" s="9">
        <v>15.9</v>
      </c>
      <c r="M30" s="9">
        <v>10.1</v>
      </c>
      <c r="N30" s="8">
        <f t="shared" si="4"/>
        <v>63.52201257861635</v>
      </c>
      <c r="O30" s="9">
        <v>486.9</v>
      </c>
      <c r="P30" s="9">
        <v>130.1</v>
      </c>
      <c r="Q30" s="8">
        <f t="shared" si="5"/>
        <v>26.72006572191415</v>
      </c>
      <c r="R30" s="9">
        <v>3321.4</v>
      </c>
      <c r="S30" s="9">
        <v>1287.2</v>
      </c>
      <c r="T30" s="8">
        <f t="shared" si="6"/>
        <v>38.754741976275064</v>
      </c>
      <c r="U30" s="9">
        <v>1308.4</v>
      </c>
      <c r="V30" s="9">
        <v>508.6</v>
      </c>
      <c r="W30" s="8">
        <f t="shared" si="7"/>
        <v>38.87190461632528</v>
      </c>
      <c r="X30" s="9">
        <v>707.9</v>
      </c>
      <c r="Y30" s="9">
        <v>0.4</v>
      </c>
      <c r="Z30" s="8">
        <f t="shared" si="8"/>
        <v>0.056505156095493725</v>
      </c>
      <c r="AA30" s="9">
        <v>50</v>
      </c>
      <c r="AB30" s="9">
        <v>29.5</v>
      </c>
      <c r="AC30" s="8">
        <f t="shared" si="9"/>
        <v>59</v>
      </c>
      <c r="AD30" s="9"/>
      <c r="AE30" s="9"/>
      <c r="AF30" s="8" t="e">
        <f t="shared" si="10"/>
        <v>#DIV/0!</v>
      </c>
      <c r="AG30" s="9">
        <v>21288.1</v>
      </c>
      <c r="AH30" s="9">
        <v>3438.9</v>
      </c>
      <c r="AI30" s="8">
        <f t="shared" si="11"/>
        <v>16.154095480573655</v>
      </c>
      <c r="AJ30" s="8">
        <v>4773.1</v>
      </c>
      <c r="AK30" s="8">
        <v>2634.3</v>
      </c>
      <c r="AL30" s="8">
        <f t="shared" si="12"/>
        <v>55.1905470239467</v>
      </c>
      <c r="AM30" s="8"/>
      <c r="AN30" s="8"/>
      <c r="AO30" s="8" t="e">
        <f t="shared" si="13"/>
        <v>#DIV/0!</v>
      </c>
      <c r="AP30" s="10"/>
      <c r="AQ30" s="10"/>
      <c r="AR30" s="8" t="e">
        <f t="shared" si="14"/>
        <v>#DIV/0!</v>
      </c>
      <c r="AS30" s="9"/>
      <c r="AT30" s="9"/>
      <c r="AU30" s="8" t="e">
        <f t="shared" si="15"/>
        <v>#DIV/0!</v>
      </c>
      <c r="AV30" s="10">
        <v>41201.8</v>
      </c>
      <c r="AW30" s="10">
        <v>13135.5</v>
      </c>
      <c r="AX30" s="8">
        <f t="shared" si="16"/>
        <v>31.880888699037417</v>
      </c>
      <c r="AY30" s="10">
        <v>2143.3</v>
      </c>
      <c r="AZ30" s="10">
        <v>997.8</v>
      </c>
      <c r="BA30" s="8">
        <f t="shared" si="17"/>
        <v>46.55437876172257</v>
      </c>
      <c r="BB30" s="8">
        <v>1620</v>
      </c>
      <c r="BC30" s="10">
        <v>924.5</v>
      </c>
      <c r="BD30" s="8">
        <f t="shared" si="18"/>
        <v>57.0679012345679</v>
      </c>
      <c r="BE30" s="10">
        <v>8846</v>
      </c>
      <c r="BF30" s="10">
        <v>484.4</v>
      </c>
      <c r="BG30" s="8">
        <f t="shared" si="19"/>
        <v>5.475921320370788</v>
      </c>
      <c r="BH30" s="10">
        <v>12997.2</v>
      </c>
      <c r="BI30" s="10">
        <v>7638.2</v>
      </c>
      <c r="BJ30" s="8">
        <f t="shared" si="20"/>
        <v>58.76804234758255</v>
      </c>
      <c r="BK30" s="10">
        <v>8092.4</v>
      </c>
      <c r="BL30" s="10">
        <v>3831.5</v>
      </c>
      <c r="BM30" s="8">
        <f t="shared" si="21"/>
        <v>47.346893381444325</v>
      </c>
      <c r="BN30" s="11">
        <v>1736.7</v>
      </c>
      <c r="BO30" s="11">
        <v>658.5</v>
      </c>
      <c r="BP30" s="8">
        <f t="shared" si="22"/>
        <v>37.91673864225255</v>
      </c>
      <c r="BQ30" s="11">
        <v>100</v>
      </c>
      <c r="BR30" s="11">
        <v>16.8</v>
      </c>
      <c r="BS30" s="8">
        <f t="shared" si="23"/>
        <v>16.8</v>
      </c>
      <c r="BT30" s="11"/>
      <c r="BU30" s="11"/>
      <c r="BV30" s="8" t="e">
        <f t="shared" si="24"/>
        <v>#DIV/0!</v>
      </c>
      <c r="BW30" s="12">
        <f t="shared" si="26"/>
        <v>-1166.7000000000044</v>
      </c>
      <c r="BX30" s="12">
        <f t="shared" si="25"/>
        <v>-140.70000000000073</v>
      </c>
      <c r="BY30" s="8"/>
    </row>
    <row r="31" spans="1:77" ht="12.75">
      <c r="A31" s="6">
        <v>16</v>
      </c>
      <c r="B31" s="7" t="s">
        <v>49</v>
      </c>
      <c r="C31" s="8">
        <v>5835.5</v>
      </c>
      <c r="D31" s="8">
        <f t="shared" si="1"/>
        <v>2394</v>
      </c>
      <c r="E31" s="8">
        <f t="shared" si="0"/>
        <v>41.02476223117128</v>
      </c>
      <c r="F31" s="9">
        <v>511.4</v>
      </c>
      <c r="G31" s="9">
        <v>154.3</v>
      </c>
      <c r="H31" s="8">
        <f t="shared" si="2"/>
        <v>30.17207665232695</v>
      </c>
      <c r="I31" s="9">
        <v>114.7</v>
      </c>
      <c r="J31" s="9">
        <v>63.4</v>
      </c>
      <c r="K31" s="8">
        <f t="shared" si="3"/>
        <v>55.27462946817785</v>
      </c>
      <c r="L31" s="9">
        <v>17.3</v>
      </c>
      <c r="M31" s="9">
        <v>0.3</v>
      </c>
      <c r="N31" s="8">
        <f t="shared" si="4"/>
        <v>1.7341040462427744</v>
      </c>
      <c r="O31" s="9">
        <v>34.1</v>
      </c>
      <c r="P31" s="9">
        <v>17</v>
      </c>
      <c r="Q31" s="8">
        <f t="shared" si="5"/>
        <v>49.853372434017594</v>
      </c>
      <c r="R31" s="9">
        <v>306.3</v>
      </c>
      <c r="S31" s="9">
        <v>46.5</v>
      </c>
      <c r="T31" s="8">
        <f t="shared" si="6"/>
        <v>15.181194906953966</v>
      </c>
      <c r="U31" s="9">
        <v>28</v>
      </c>
      <c r="V31" s="9">
        <v>12.1</v>
      </c>
      <c r="W31" s="8">
        <f t="shared" si="7"/>
        <v>43.21428571428571</v>
      </c>
      <c r="X31" s="9"/>
      <c r="Y31" s="9"/>
      <c r="Z31" s="8" t="e">
        <f t="shared" si="8"/>
        <v>#DIV/0!</v>
      </c>
      <c r="AA31" s="9">
        <v>2</v>
      </c>
      <c r="AB31" s="9"/>
      <c r="AC31" s="8">
        <f t="shared" si="9"/>
        <v>0</v>
      </c>
      <c r="AD31" s="9"/>
      <c r="AE31" s="9"/>
      <c r="AF31" s="8" t="e">
        <f t="shared" si="10"/>
        <v>#DIV/0!</v>
      </c>
      <c r="AG31" s="9">
        <v>5324.1</v>
      </c>
      <c r="AH31" s="9">
        <v>2239.7</v>
      </c>
      <c r="AI31" s="8">
        <f t="shared" si="11"/>
        <v>42.067203846659524</v>
      </c>
      <c r="AJ31" s="8">
        <v>1569.1</v>
      </c>
      <c r="AK31" s="8">
        <v>912.8</v>
      </c>
      <c r="AL31" s="8">
        <f t="shared" si="12"/>
        <v>58.17347524058377</v>
      </c>
      <c r="AM31" s="8">
        <v>115.7</v>
      </c>
      <c r="AN31" s="8">
        <v>67.6</v>
      </c>
      <c r="AO31" s="8">
        <f t="shared" si="13"/>
        <v>58.42696629213483</v>
      </c>
      <c r="AP31" s="10"/>
      <c r="AQ31" s="10"/>
      <c r="AR31" s="8" t="e">
        <f t="shared" si="14"/>
        <v>#DIV/0!</v>
      </c>
      <c r="AS31" s="9"/>
      <c r="AT31" s="9"/>
      <c r="AU31" s="8" t="e">
        <f t="shared" si="15"/>
        <v>#DIV/0!</v>
      </c>
      <c r="AV31" s="10">
        <v>5873.2</v>
      </c>
      <c r="AW31" s="10">
        <v>1338.4</v>
      </c>
      <c r="AX31" s="8">
        <f t="shared" si="16"/>
        <v>22.788258530273104</v>
      </c>
      <c r="AY31" s="10">
        <v>671.5</v>
      </c>
      <c r="AZ31" s="10">
        <v>370.6</v>
      </c>
      <c r="BA31" s="8">
        <f t="shared" si="17"/>
        <v>55.18987341772152</v>
      </c>
      <c r="BB31" s="8">
        <v>669.2</v>
      </c>
      <c r="BC31" s="10">
        <v>368.8</v>
      </c>
      <c r="BD31" s="8">
        <f t="shared" si="18"/>
        <v>55.110579796772264</v>
      </c>
      <c r="BE31" s="10">
        <v>1062</v>
      </c>
      <c r="BF31" s="10">
        <v>79.3</v>
      </c>
      <c r="BG31" s="8">
        <f t="shared" si="19"/>
        <v>7.467043314500941</v>
      </c>
      <c r="BH31" s="10">
        <v>1461.4</v>
      </c>
      <c r="BI31" s="10">
        <v>283.2</v>
      </c>
      <c r="BJ31" s="8">
        <f t="shared" si="20"/>
        <v>19.37867798001916</v>
      </c>
      <c r="BK31" s="10">
        <v>1016</v>
      </c>
      <c r="BL31" s="10">
        <v>581.3</v>
      </c>
      <c r="BM31" s="8">
        <f t="shared" si="21"/>
        <v>57.21456692913386</v>
      </c>
      <c r="BN31" s="11">
        <v>748.9</v>
      </c>
      <c r="BO31" s="11">
        <v>376.8</v>
      </c>
      <c r="BP31" s="8">
        <f t="shared" si="22"/>
        <v>50.31379356389372</v>
      </c>
      <c r="BQ31" s="11">
        <v>164</v>
      </c>
      <c r="BR31" s="11">
        <v>153.5</v>
      </c>
      <c r="BS31" s="8">
        <f t="shared" si="23"/>
        <v>93.59756097560977</v>
      </c>
      <c r="BT31" s="11"/>
      <c r="BU31" s="11"/>
      <c r="BV31" s="8" t="e">
        <f t="shared" si="24"/>
        <v>#DIV/0!</v>
      </c>
      <c r="BW31" s="12">
        <f t="shared" si="26"/>
        <v>-37.69999999999982</v>
      </c>
      <c r="BX31" s="12">
        <f t="shared" si="25"/>
        <v>1055.6</v>
      </c>
      <c r="BY31" s="8"/>
    </row>
    <row r="32" spans="1:77" ht="12.75">
      <c r="A32" s="6">
        <v>17</v>
      </c>
      <c r="B32" s="7" t="s">
        <v>50</v>
      </c>
      <c r="C32" s="8">
        <v>9122.8</v>
      </c>
      <c r="D32" s="8">
        <f t="shared" si="1"/>
        <v>2933.1</v>
      </c>
      <c r="E32" s="8">
        <f t="shared" si="0"/>
        <v>32.15131319331784</v>
      </c>
      <c r="F32" s="9">
        <v>1558.5</v>
      </c>
      <c r="G32" s="9">
        <v>970.3</v>
      </c>
      <c r="H32" s="8">
        <f t="shared" si="2"/>
        <v>62.258581969842794</v>
      </c>
      <c r="I32" s="9">
        <v>1192.9</v>
      </c>
      <c r="J32" s="9">
        <v>598.1</v>
      </c>
      <c r="K32" s="8">
        <f t="shared" si="3"/>
        <v>50.13831838377064</v>
      </c>
      <c r="L32" s="9">
        <v>19</v>
      </c>
      <c r="M32" s="9">
        <v>6.9</v>
      </c>
      <c r="N32" s="8">
        <f t="shared" si="4"/>
        <v>36.31578947368421</v>
      </c>
      <c r="O32" s="9">
        <v>58.2</v>
      </c>
      <c r="P32" s="9">
        <v>20.7</v>
      </c>
      <c r="Q32" s="8">
        <f t="shared" si="5"/>
        <v>35.567010309278345</v>
      </c>
      <c r="R32" s="9">
        <v>144</v>
      </c>
      <c r="S32" s="9">
        <v>45</v>
      </c>
      <c r="T32" s="8">
        <f t="shared" si="6"/>
        <v>31.25</v>
      </c>
      <c r="U32" s="9">
        <v>97.3</v>
      </c>
      <c r="V32" s="9">
        <v>34.9</v>
      </c>
      <c r="W32" s="8">
        <f t="shared" si="7"/>
        <v>35.868448098663926</v>
      </c>
      <c r="X32" s="9"/>
      <c r="Y32" s="9">
        <v>24.5</v>
      </c>
      <c r="Z32" s="8" t="e">
        <f t="shared" si="8"/>
        <v>#DIV/0!</v>
      </c>
      <c r="AA32" s="9">
        <v>19.1</v>
      </c>
      <c r="AB32" s="9">
        <v>0.1</v>
      </c>
      <c r="AC32" s="8">
        <f t="shared" si="9"/>
        <v>0.5235602094240838</v>
      </c>
      <c r="AD32" s="9"/>
      <c r="AE32" s="9"/>
      <c r="AF32" s="8" t="e">
        <f t="shared" si="10"/>
        <v>#DIV/0!</v>
      </c>
      <c r="AG32" s="9">
        <v>7564.4</v>
      </c>
      <c r="AH32" s="9">
        <v>1962.8</v>
      </c>
      <c r="AI32" s="8">
        <f t="shared" si="11"/>
        <v>25.947861033261066</v>
      </c>
      <c r="AJ32" s="8">
        <v>2361.9</v>
      </c>
      <c r="AK32" s="8">
        <v>1360.1</v>
      </c>
      <c r="AL32" s="8">
        <f t="shared" si="12"/>
        <v>57.58499513103856</v>
      </c>
      <c r="AM32" s="8">
        <v>289.8</v>
      </c>
      <c r="AN32" s="8">
        <v>169.1</v>
      </c>
      <c r="AO32" s="8">
        <f t="shared" si="13"/>
        <v>58.350586611456166</v>
      </c>
      <c r="AP32" s="10"/>
      <c r="AQ32" s="10"/>
      <c r="AR32" s="8" t="e">
        <f t="shared" si="14"/>
        <v>#DIV/0!</v>
      </c>
      <c r="AS32" s="9"/>
      <c r="AT32" s="9"/>
      <c r="AU32" s="8" t="e">
        <f t="shared" si="15"/>
        <v>#DIV/0!</v>
      </c>
      <c r="AV32" s="10">
        <v>9196.4</v>
      </c>
      <c r="AW32" s="10">
        <v>2368.3</v>
      </c>
      <c r="AX32" s="8">
        <f t="shared" si="16"/>
        <v>25.75246835718325</v>
      </c>
      <c r="AY32" s="10">
        <v>829.2</v>
      </c>
      <c r="AZ32" s="10">
        <v>419.7</v>
      </c>
      <c r="BA32" s="8">
        <f t="shared" si="17"/>
        <v>50.6150506512301</v>
      </c>
      <c r="BB32" s="8">
        <v>795.8</v>
      </c>
      <c r="BC32" s="10">
        <v>387.2</v>
      </c>
      <c r="BD32" s="8">
        <f t="shared" si="18"/>
        <v>48.655441065594374</v>
      </c>
      <c r="BE32" s="10">
        <v>1287.6</v>
      </c>
      <c r="BF32" s="10">
        <v>99.1</v>
      </c>
      <c r="BG32" s="8">
        <f t="shared" si="19"/>
        <v>7.696489593041317</v>
      </c>
      <c r="BH32" s="10">
        <v>662.6</v>
      </c>
      <c r="BI32" s="10">
        <v>424.2</v>
      </c>
      <c r="BJ32" s="8">
        <f t="shared" si="20"/>
        <v>64.02052520374284</v>
      </c>
      <c r="BK32" s="10">
        <v>1993.3</v>
      </c>
      <c r="BL32" s="10">
        <v>1084.9</v>
      </c>
      <c r="BM32" s="8">
        <f t="shared" si="21"/>
        <v>54.42733156072844</v>
      </c>
      <c r="BN32" s="11">
        <v>1330.4</v>
      </c>
      <c r="BO32" s="11">
        <v>626</v>
      </c>
      <c r="BP32" s="8">
        <f t="shared" si="22"/>
        <v>47.05351773902585</v>
      </c>
      <c r="BQ32" s="11">
        <v>261.3</v>
      </c>
      <c r="BR32" s="11">
        <v>180.1</v>
      </c>
      <c r="BS32" s="8">
        <f t="shared" si="23"/>
        <v>68.92460773057788</v>
      </c>
      <c r="BT32" s="11"/>
      <c r="BU32" s="11"/>
      <c r="BV32" s="8" t="e">
        <f t="shared" si="24"/>
        <v>#DIV/0!</v>
      </c>
      <c r="BW32" s="12">
        <f t="shared" si="26"/>
        <v>-73.60000000000036</v>
      </c>
      <c r="BX32" s="12">
        <f t="shared" si="25"/>
        <v>564.7999999999997</v>
      </c>
      <c r="BY32" s="8"/>
    </row>
    <row r="33" spans="1:77" ht="12.75">
      <c r="A33" s="6">
        <v>22</v>
      </c>
      <c r="B33" s="7"/>
      <c r="C33" s="8"/>
      <c r="D33" s="8"/>
      <c r="E33" s="8"/>
      <c r="F33" s="9"/>
      <c r="G33" s="9"/>
      <c r="H33" s="8"/>
      <c r="I33" s="9"/>
      <c r="J33" s="9"/>
      <c r="K33" s="8"/>
      <c r="L33" s="9"/>
      <c r="M33" s="9"/>
      <c r="N33" s="8"/>
      <c r="O33" s="9"/>
      <c r="P33" s="9"/>
      <c r="Q33" s="8"/>
      <c r="R33" s="9"/>
      <c r="S33" s="9"/>
      <c r="T33" s="8"/>
      <c r="U33" s="9"/>
      <c r="V33" s="9"/>
      <c r="W33" s="8"/>
      <c r="X33" s="9"/>
      <c r="Y33" s="9"/>
      <c r="Z33" s="8"/>
      <c r="AA33" s="9"/>
      <c r="AB33" s="9"/>
      <c r="AC33" s="8"/>
      <c r="AD33" s="9"/>
      <c r="AE33" s="9"/>
      <c r="AF33" s="8"/>
      <c r="AG33" s="9"/>
      <c r="AH33" s="9"/>
      <c r="AI33" s="8"/>
      <c r="AJ33" s="8"/>
      <c r="AK33" s="8"/>
      <c r="AL33" s="8"/>
      <c r="AM33" s="8"/>
      <c r="AN33" s="8"/>
      <c r="AO33" s="8"/>
      <c r="AP33" s="10"/>
      <c r="AQ33" s="10"/>
      <c r="AR33" s="8"/>
      <c r="AS33" s="9"/>
      <c r="AT33" s="9"/>
      <c r="AU33" s="8"/>
      <c r="AV33" s="10"/>
      <c r="AW33" s="10"/>
      <c r="AX33" s="8"/>
      <c r="AY33" s="10"/>
      <c r="AZ33" s="10"/>
      <c r="BA33" s="8"/>
      <c r="BB33" s="8"/>
      <c r="BC33" s="8"/>
      <c r="BD33" s="8"/>
      <c r="BE33" s="10"/>
      <c r="BF33" s="10"/>
      <c r="BG33" s="8"/>
      <c r="BH33" s="10"/>
      <c r="BI33" s="10"/>
      <c r="BJ33" s="8"/>
      <c r="BK33" s="10"/>
      <c r="BL33" s="10"/>
      <c r="BM33" s="8"/>
      <c r="BN33" s="11"/>
      <c r="BO33" s="11"/>
      <c r="BP33" s="8"/>
      <c r="BQ33" s="11"/>
      <c r="BR33" s="11"/>
      <c r="BS33" s="8"/>
      <c r="BT33" s="11"/>
      <c r="BU33" s="11"/>
      <c r="BV33" s="8"/>
      <c r="BW33" s="12"/>
      <c r="BX33" s="12"/>
      <c r="BY33" s="8"/>
    </row>
    <row r="34" spans="1:77" ht="12.75">
      <c r="A34" s="46" t="s">
        <v>51</v>
      </c>
      <c r="B34" s="47"/>
      <c r="C34" s="13">
        <f>SUM(C16:C33)</f>
        <v>117231.00000000001</v>
      </c>
      <c r="D34" s="13">
        <f>SUM(D16:D33)</f>
        <v>44618.299999999996</v>
      </c>
      <c r="E34" s="13">
        <f>D34/C34*100</f>
        <v>38.060154737228196</v>
      </c>
      <c r="F34" s="13">
        <f>SUM(F16:F33)</f>
        <v>30640.200000000004</v>
      </c>
      <c r="G34" s="13">
        <f>SUM(G16:G33)</f>
        <v>17004.5</v>
      </c>
      <c r="H34" s="13">
        <f t="shared" si="2"/>
        <v>55.497353150436346</v>
      </c>
      <c r="I34" s="13">
        <f>SUM(I16:I33)</f>
        <v>18529.500000000004</v>
      </c>
      <c r="J34" s="13">
        <f>SUM(J16:J33)</f>
        <v>10094.6</v>
      </c>
      <c r="K34" s="13">
        <f t="shared" si="3"/>
        <v>54.47853422920207</v>
      </c>
      <c r="L34" s="13">
        <f>SUM(L16:L33)</f>
        <v>266.7</v>
      </c>
      <c r="M34" s="13">
        <f>SUM(M16:M33)</f>
        <v>236.3</v>
      </c>
      <c r="N34" s="14">
        <f>M34/L34*100</f>
        <v>88.60142482189727</v>
      </c>
      <c r="O34" s="13">
        <f>SUM(O16:O33)</f>
        <v>1280.3</v>
      </c>
      <c r="P34" s="13">
        <f>SUM(P16:P33)</f>
        <v>351.3</v>
      </c>
      <c r="Q34" s="14">
        <f>P34/O34*100</f>
        <v>27.438881512145592</v>
      </c>
      <c r="R34" s="13">
        <f>SUM(R16:R33)</f>
        <v>6528.8</v>
      </c>
      <c r="S34" s="13">
        <f>SUM(S16:S33)</f>
        <v>2549.5</v>
      </c>
      <c r="T34" s="14">
        <f>S34/R34*100</f>
        <v>39.05005514030143</v>
      </c>
      <c r="U34" s="13">
        <f>SUM(U16:U33)</f>
        <v>2372</v>
      </c>
      <c r="V34" s="13">
        <f>SUM(V16:V33)</f>
        <v>1245.2</v>
      </c>
      <c r="W34" s="14">
        <f>V34/U34*100</f>
        <v>52.49578414839798</v>
      </c>
      <c r="X34" s="13">
        <f>SUM(X16:X33)</f>
        <v>707.9</v>
      </c>
      <c r="Y34" s="13">
        <f>SUM(Y16:Y33)</f>
        <v>32.7</v>
      </c>
      <c r="Z34" s="14">
        <f>Y34/X34*100</f>
        <v>4.6192965108066115</v>
      </c>
      <c r="AA34" s="13">
        <f>SUM(AA16:AA33)</f>
        <v>240.3</v>
      </c>
      <c r="AB34" s="13">
        <f>SUM(AB16:AB33)</f>
        <v>144.79999999999998</v>
      </c>
      <c r="AC34" s="14">
        <f>AB34/AA34*100</f>
        <v>60.25801081980856</v>
      </c>
      <c r="AD34" s="13">
        <f>SUM(AD16:AD33)</f>
        <v>0</v>
      </c>
      <c r="AE34" s="13">
        <f>SUM(AE16:AE33)</f>
        <v>0</v>
      </c>
      <c r="AF34" s="14" t="e">
        <f>AE34/AD34*100</f>
        <v>#DIV/0!</v>
      </c>
      <c r="AG34" s="13">
        <f>SUM(AG16:AG33)</f>
        <v>86590.79999999999</v>
      </c>
      <c r="AH34" s="13">
        <f>SUM(AH16:AH33)</f>
        <v>27613.8</v>
      </c>
      <c r="AI34" s="14">
        <f>AH34/AG34*100</f>
        <v>31.889992932274563</v>
      </c>
      <c r="AJ34" s="13">
        <f>SUM(AJ16:AJ33)</f>
        <v>33888.2</v>
      </c>
      <c r="AK34" s="13">
        <f>SUM(AK16:AK33)</f>
        <v>19513.699999999997</v>
      </c>
      <c r="AL34" s="14">
        <f>AK34/AJ34*100</f>
        <v>57.582580367207456</v>
      </c>
      <c r="AM34" s="13">
        <f>SUM(AM16:AM33)</f>
        <v>1999.1</v>
      </c>
      <c r="AN34" s="13">
        <f>SUM(AN16:AN33)</f>
        <v>1166.1000000000001</v>
      </c>
      <c r="AO34" s="14">
        <f>AN34/AM34*100</f>
        <v>58.33124906207795</v>
      </c>
      <c r="AP34" s="13">
        <v>0</v>
      </c>
      <c r="AQ34" s="13">
        <f>SUM(AQ16:AQ33)</f>
        <v>0</v>
      </c>
      <c r="AR34" s="14"/>
      <c r="AS34" s="13">
        <f>SUM(AS16:AS33)</f>
        <v>0</v>
      </c>
      <c r="AT34" s="13">
        <f>SUM(AT16:AT33)</f>
        <v>0</v>
      </c>
      <c r="AU34" s="14" t="e">
        <f t="shared" si="15"/>
        <v>#DIV/0!</v>
      </c>
      <c r="AV34" s="13">
        <f>SUM(AV16:AV33)</f>
        <v>119412.99999999999</v>
      </c>
      <c r="AW34" s="13">
        <f>SUM(AW16:AW33)</f>
        <v>40747.30000000001</v>
      </c>
      <c r="AX34" s="14">
        <f t="shared" si="16"/>
        <v>34.12300168323383</v>
      </c>
      <c r="AY34" s="13">
        <f>SUM(AY16:AY33)</f>
        <v>14227.800000000003</v>
      </c>
      <c r="AZ34" s="13">
        <f>SUM(AZ16:AZ33)</f>
        <v>8072.100000000001</v>
      </c>
      <c r="BA34" s="14">
        <f t="shared" si="17"/>
        <v>56.734702483869604</v>
      </c>
      <c r="BB34" s="13">
        <f>SUM(BB16:BB33)</f>
        <v>12744.199999999999</v>
      </c>
      <c r="BC34" s="13">
        <f>SUM(BC16:BC33)</f>
        <v>7080.7</v>
      </c>
      <c r="BD34" s="14">
        <f t="shared" si="18"/>
        <v>55.56017639396745</v>
      </c>
      <c r="BE34" s="13">
        <f>SUM(BE16:BE33)</f>
        <v>20372.199999999997</v>
      </c>
      <c r="BF34" s="13">
        <f>SUM(BF16:BF33)</f>
        <v>2389.3</v>
      </c>
      <c r="BG34" s="14">
        <f t="shared" si="19"/>
        <v>11.72823750012272</v>
      </c>
      <c r="BH34" s="13">
        <f>SUM(BH16:BH33)</f>
        <v>24208.5</v>
      </c>
      <c r="BI34" s="13">
        <f>SUM(BI16:BI33)</f>
        <v>12126.500000000002</v>
      </c>
      <c r="BJ34" s="14">
        <f t="shared" si="20"/>
        <v>50.09190986636926</v>
      </c>
      <c r="BK34" s="13">
        <f>SUM(BK16:BK33)</f>
        <v>32681.3</v>
      </c>
      <c r="BL34" s="13">
        <f>SUM(BL16:BL33)</f>
        <v>15863</v>
      </c>
      <c r="BM34" s="14">
        <f>BL34/BK34*100</f>
        <v>48.53846083234143</v>
      </c>
      <c r="BN34" s="13">
        <f>SUM(BN16:BN33)</f>
        <v>16047.2</v>
      </c>
      <c r="BO34" s="13">
        <f>SUM(BO16:BO33)</f>
        <v>7876.400000000001</v>
      </c>
      <c r="BP34" s="14">
        <f t="shared" si="22"/>
        <v>49.082706017249116</v>
      </c>
      <c r="BQ34" s="13">
        <f>SUM(BQ16:BQ33)</f>
        <v>3096.8999999999996</v>
      </c>
      <c r="BR34" s="13">
        <f>SUM(BR16:BR33)</f>
        <v>1970.3</v>
      </c>
      <c r="BS34" s="14">
        <f>BR34/BQ34*100</f>
        <v>63.621686202331375</v>
      </c>
      <c r="BT34" s="13">
        <f>SUM(BT16:BT33)</f>
        <v>0</v>
      </c>
      <c r="BU34" s="13">
        <f>SUM(BU16:BU33)</f>
        <v>0</v>
      </c>
      <c r="BV34" s="14" t="e">
        <f>BU34/BT34*100</f>
        <v>#DIV/0!</v>
      </c>
      <c r="BW34" s="14">
        <f>SUM(C34-AV34)</f>
        <v>-2181.999999999971</v>
      </c>
      <c r="BX34" s="14">
        <f>SUM(D34-AW34)</f>
        <v>3870.9999999999854</v>
      </c>
      <c r="BY34" s="13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2012-07-04T07:44:25Z</cp:lastPrinted>
  <dcterms:created xsi:type="dcterms:W3CDTF">2000-02-11T11:57:28Z</dcterms:created>
  <dcterms:modified xsi:type="dcterms:W3CDTF">2012-08-06T05:01:41Z</dcterms:modified>
  <cp:category/>
  <cp:version/>
  <cp:contentType/>
  <cp:contentStatus/>
</cp:coreProperties>
</file>