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" windowWidth="11340" windowHeight="7305" tabRatio="19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<sst xmlns="http://schemas.openxmlformats.org/spreadsheetml/2006/main" count="130" uniqueCount="54">
  <si>
    <t xml:space="preserve"> </t>
  </si>
  <si>
    <t>С П Р А В К А</t>
  </si>
  <si>
    <t>наименование муниципального района</t>
  </si>
  <si>
    <t>Наименование поселений</t>
  </si>
  <si>
    <t>Доходы -  всего (код дохода 00085000000000000000)</t>
  </si>
  <si>
    <t>в том числе:</t>
  </si>
  <si>
    <t>Расходы -  всего (код расхода 00096000000000000000)</t>
  </si>
  <si>
    <t>Дефицит -  всего (код БК 00079000000000000000)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</si>
  <si>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</si>
  <si>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</si>
  <si>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</si>
  <si>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Доходы от предпринимательской и иной приносящей доход деятельности (код дохода 00030000000000000000)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</si>
  <si>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</si>
  <si>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</si>
  <si>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</si>
  <si>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</si>
  <si>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договора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</si>
  <si>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додода 00011105020000000120)</t>
  </si>
  <si>
    <t>Доходы от сдачи в арнду имущества. Находящегося в оперативном управлении органов управления поселений и создаваемых  ими учреждений и хозяйственном ведении муниципальных  унитарных  предприятий (код дохода 00011105035100000120)</t>
  </si>
  <si>
    <t>Прочие доходы от использования имущества и прав, находящихся в  собственности поселений код  дохода 00011109045100000120</t>
  </si>
  <si>
    <t>дотации  бюджетам поселений на выравнивание уровня бюджетной обеспеченности (код доходов 00020201001100000151)</t>
  </si>
  <si>
    <t>дотации бюджетам поселений на  поддержку мер по обеспечению сбалансированности  бюджетов (код доходов 00020201003100000151)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</si>
  <si>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</si>
  <si>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</si>
  <si>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</si>
  <si>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</si>
  <si>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в том числе</t>
  </si>
  <si>
    <t>Предоставление гражданм  субсидий на оплату жилого помещения и коммунальных услуг (код БК расходов 10-03-5050000-572-000)</t>
  </si>
  <si>
    <t>Функционирование местных администраций (код расхода 01040000000000000)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</si>
  <si>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</si>
  <si>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</si>
  <si>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 xml:space="preserve">план </t>
  </si>
  <si>
    <t>факт</t>
  </si>
  <si>
    <t>процент исполнения</t>
  </si>
  <si>
    <t>Богатыревское сельское</t>
  </si>
  <si>
    <t xml:space="preserve">Булдеевское сельское </t>
  </si>
  <si>
    <t>Второвурманкасинское сельское</t>
  </si>
  <si>
    <t>Игорварское сельское</t>
  </si>
  <si>
    <t>Конарское сельское</t>
  </si>
  <si>
    <t xml:space="preserve">Малоянгорчинское сельское </t>
  </si>
  <si>
    <t>Медикасинское сельское</t>
  </si>
  <si>
    <t>Михайловское сельское</t>
  </si>
  <si>
    <t>Опытное сельское</t>
  </si>
  <si>
    <t xml:space="preserve">Первостепановское сельское </t>
  </si>
  <si>
    <t>Поваркасинское сельское</t>
  </si>
  <si>
    <t>Рындинское сельское</t>
  </si>
  <si>
    <t>Таушкасинское сельское</t>
  </si>
  <si>
    <t>Тувсинское сельское</t>
  </si>
  <si>
    <t>Цивильское городское</t>
  </si>
  <si>
    <t>Чиричкасинское сельское</t>
  </si>
  <si>
    <t>Чурачикское сельское</t>
  </si>
  <si>
    <t>Итого по поселениям</t>
  </si>
  <si>
    <t>Субсидии бюджетам поселений на предоставление гражданам субсидий на оплату жилого помещения и коммунальных услуг(код дохода 00020204223100000110)</t>
  </si>
  <si>
    <t>об исполнении бюджетов поселений Цивильского муниципального района на  01 июня 2012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</si>
</sst>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6"/>
      <name val="Arial Cyr"/>
      <family val="2"/>
    </font>
    <font>
      <sz val="12"/>
      <name val="Arial Cyr"/>
      <family val="2"/>
    </font>
    <font>
      <sz val="9"/>
      <name val="Arial Cyr"/>
      <family val="0"/>
    </font>
    <font>
      <sz val="8"/>
      <name val="Arial Cyr"/>
      <family val="2"/>
    </font>
    <font>
      <sz val="9"/>
      <name val="TimesET"/>
      <family val="0"/>
    </font>
    <font>
      <sz val="10"/>
      <name val="Arial"/>
      <family val="0"/>
    </font>
    <font>
      <b/>
      <sz val="9"/>
      <name val="TimesET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17" applyFont="1" applyFill="1" applyBorder="1" applyAlignment="1">
      <alignment vertical="center" wrapText="1"/>
      <protection/>
    </xf>
    <xf numFmtId="0" fontId="5" fillId="0" borderId="1" xfId="17" applyFont="1" applyFill="1" applyBorder="1" applyAlignment="1" applyProtection="1">
      <alignment vertical="center" wrapText="1"/>
      <protection locked="0"/>
    </xf>
    <xf numFmtId="164" fontId="0" fillId="0" borderId="1" xfId="0" applyNumberForma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0" fillId="0" borderId="1" xfId="0" applyBorder="1" applyAlignment="1">
      <alignment/>
    </xf>
    <xf numFmtId="164" fontId="3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 applyProtection="1">
      <alignment vertical="center" wrapText="1"/>
      <protection locked="0"/>
    </xf>
    <xf numFmtId="165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12" xfId="17" applyFont="1" applyFill="1" applyBorder="1" applyAlignment="1">
      <alignment horizontal="center" vertical="center" wrapText="1"/>
      <protection/>
    </xf>
    <xf numFmtId="0" fontId="7" fillId="0" borderId="14" xfId="17" applyFont="1" applyFill="1" applyBorder="1" applyAlignment="1">
      <alignment horizontal="center" vertical="center" wrapText="1"/>
      <protection/>
    </xf>
    <xf numFmtId="49" fontId="0" fillId="0" borderId="1" xfId="0" applyNumberForma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Y34"/>
  <sheetViews>
    <sheetView tabSelected="1" zoomScale="110" zoomScaleNormal="110" workbookViewId="0" topLeftCell="B13">
      <pane xSplit="1" topLeftCell="BP2" activePane="topRight" state="frozen"/>
      <selection pane="topLeft" activeCell="B2" sqref="B2"/>
      <selection pane="topRight" activeCell="BW34" sqref="BW34"/>
    </sheetView>
  </sheetViews>
  <sheetFormatPr defaultColWidth="9.00390625" defaultRowHeight="12.75"/>
  <cols>
    <col min="1" max="1" width="3.375" style="0" hidden="1" customWidth="1"/>
    <col min="2" max="2" width="25.375" style="0" customWidth="1"/>
    <col min="3" max="3" width="11.75390625" style="0" bestFit="1" customWidth="1"/>
    <col min="5" max="5" width="9.875" style="0" customWidth="1"/>
    <col min="8" max="8" width="10.75390625" style="0" customWidth="1"/>
    <col min="11" max="11" width="11.00390625" style="0" customWidth="1"/>
    <col min="14" max="14" width="10.875" style="0" customWidth="1"/>
    <col min="17" max="17" width="11.00390625" style="0" customWidth="1"/>
    <col min="20" max="20" width="10.625" style="0" customWidth="1"/>
    <col min="23" max="23" width="10.625" style="0" customWidth="1"/>
    <col min="26" max="26" width="10.125" style="0" customWidth="1"/>
    <col min="29" max="29" width="10.625" style="0" customWidth="1"/>
    <col min="32" max="33" width="11.25390625" style="0" customWidth="1"/>
    <col min="35" max="41" width="10.625" style="0" customWidth="1"/>
    <col min="44" max="44" width="10.875" style="0" customWidth="1"/>
    <col min="47" max="47" width="10.125" style="0" customWidth="1"/>
    <col min="50" max="50" width="11.00390625" style="0" customWidth="1"/>
    <col min="53" max="56" width="10.625" style="0" customWidth="1"/>
    <col min="59" max="59" width="10.625" style="0" customWidth="1"/>
    <col min="62" max="62" width="10.625" style="0" customWidth="1"/>
    <col min="63" max="63" width="12.125" style="0" customWidth="1"/>
    <col min="65" max="65" width="10.75390625" style="0" customWidth="1"/>
    <col min="68" max="68" width="10.75390625" style="0" customWidth="1"/>
    <col min="71" max="71" width="10.625" style="0" customWidth="1"/>
    <col min="74" max="74" width="10.75390625" style="0" customWidth="1"/>
    <col min="77" max="77" width="10.625" style="0" customWidth="1"/>
  </cols>
  <sheetData>
    <row r="1" spans="18:20" ht="12" customHeight="1">
      <c r="R1" s="18"/>
      <c r="S1" s="18"/>
      <c r="T1" s="18"/>
    </row>
    <row r="2" spans="18:20" ht="12" customHeight="1">
      <c r="R2" s="18"/>
      <c r="S2" s="18"/>
      <c r="T2" s="18"/>
    </row>
    <row r="3" spans="1:65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9" t="s">
        <v>0</v>
      </c>
      <c r="M3" s="19"/>
      <c r="N3" s="19"/>
      <c r="O3" s="1"/>
      <c r="P3" s="1"/>
      <c r="Q3" s="1"/>
      <c r="R3" s="19"/>
      <c r="S3" s="19"/>
      <c r="T3" s="19"/>
      <c r="U3" s="1"/>
      <c r="V3" s="1"/>
      <c r="W3" s="1"/>
      <c r="X3" s="1"/>
      <c r="Y3" s="1"/>
      <c r="Z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</row>
    <row r="4" spans="1:77" ht="12" customHeight="1">
      <c r="A4" s="1"/>
      <c r="B4" s="1"/>
      <c r="C4" s="1"/>
      <c r="D4" s="1"/>
      <c r="E4" s="1"/>
      <c r="F4" s="1"/>
      <c r="G4" s="1"/>
      <c r="H4" s="1"/>
      <c r="I4" s="1"/>
      <c r="O4" s="1"/>
      <c r="P4" s="1"/>
      <c r="Q4" s="1"/>
      <c r="R4" s="1"/>
      <c r="S4" s="1"/>
      <c r="T4" s="1"/>
      <c r="U4" s="19" t="s">
        <v>0</v>
      </c>
      <c r="V4" s="19"/>
      <c r="W4" s="19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W4" s="1"/>
      <c r="BX4" s="1"/>
      <c r="BY4" s="1"/>
    </row>
    <row r="5" spans="1:7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W5" s="1"/>
      <c r="BX5" s="1"/>
      <c r="BY5" s="1"/>
    </row>
    <row r="6" spans="1:65" ht="20.25">
      <c r="A6" s="1"/>
      <c r="B6" s="1"/>
      <c r="C6" s="20" t="s">
        <v>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</row>
    <row r="7" spans="1:65" ht="34.5" customHeight="1">
      <c r="A7" s="1"/>
      <c r="B7" s="1"/>
      <c r="C7" s="21" t="s">
        <v>53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77" ht="12.75" customHeight="1">
      <c r="A8" s="1"/>
      <c r="B8" s="1"/>
      <c r="C8" s="1"/>
      <c r="D8" s="1"/>
      <c r="E8" s="1"/>
      <c r="F8" s="1"/>
      <c r="J8" s="22" t="s">
        <v>2</v>
      </c>
      <c r="K8" s="22"/>
      <c r="L8" s="22"/>
      <c r="M8" s="2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W8" s="1"/>
      <c r="BX8" s="1"/>
      <c r="BY8" s="1"/>
    </row>
    <row r="9" spans="1:7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W9" s="1"/>
      <c r="BX9" s="1"/>
      <c r="BY9" s="1"/>
    </row>
    <row r="10" spans="1:77" ht="12.75">
      <c r="A10" s="23" t="s">
        <v>3</v>
      </c>
      <c r="B10" s="23"/>
      <c r="C10" s="24" t="s">
        <v>4</v>
      </c>
      <c r="D10" s="25"/>
      <c r="E10" s="26"/>
      <c r="F10" s="33" t="s">
        <v>5</v>
      </c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5"/>
      <c r="AV10" s="23" t="s">
        <v>6</v>
      </c>
      <c r="AW10" s="23"/>
      <c r="AX10" s="23"/>
      <c r="AY10" s="3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24" t="s">
        <v>7</v>
      </c>
      <c r="BX10" s="25"/>
      <c r="BY10" s="26"/>
    </row>
    <row r="11" spans="1:77" ht="12.75">
      <c r="A11" s="23"/>
      <c r="B11" s="23"/>
      <c r="C11" s="27"/>
      <c r="D11" s="28"/>
      <c r="E11" s="29"/>
      <c r="F11" s="23" t="s">
        <v>8</v>
      </c>
      <c r="G11" s="23"/>
      <c r="H11" s="23"/>
      <c r="I11" s="36" t="s">
        <v>9</v>
      </c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8"/>
      <c r="AG11" s="23" t="s">
        <v>10</v>
      </c>
      <c r="AH11" s="23"/>
      <c r="AI11" s="23"/>
      <c r="AJ11" s="33" t="s">
        <v>9</v>
      </c>
      <c r="AK11" s="34"/>
      <c r="AL11" s="34"/>
      <c r="AM11" s="34"/>
      <c r="AN11" s="34"/>
      <c r="AO11" s="34"/>
      <c r="AP11" s="34"/>
      <c r="AQ11" s="34"/>
      <c r="AR11" s="35"/>
      <c r="AS11" s="23" t="s">
        <v>11</v>
      </c>
      <c r="AT11" s="23"/>
      <c r="AU11" s="23"/>
      <c r="AV11" s="23"/>
      <c r="AW11" s="23"/>
      <c r="AX11" s="23"/>
      <c r="AY11" s="33" t="s">
        <v>9</v>
      </c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5"/>
      <c r="BW11" s="27"/>
      <c r="BX11" s="28"/>
      <c r="BY11" s="29"/>
    </row>
    <row r="12" spans="1:77" ht="59.25" customHeight="1">
      <c r="A12" s="23"/>
      <c r="B12" s="23"/>
      <c r="C12" s="27"/>
      <c r="D12" s="28"/>
      <c r="E12" s="29"/>
      <c r="F12" s="23"/>
      <c r="G12" s="23"/>
      <c r="H12" s="23"/>
      <c r="I12" s="24" t="s">
        <v>12</v>
      </c>
      <c r="J12" s="25"/>
      <c r="K12" s="26"/>
      <c r="L12" s="24" t="s">
        <v>13</v>
      </c>
      <c r="M12" s="25"/>
      <c r="N12" s="26"/>
      <c r="O12" s="24" t="s">
        <v>14</v>
      </c>
      <c r="P12" s="25"/>
      <c r="Q12" s="26"/>
      <c r="R12" s="24" t="s">
        <v>15</v>
      </c>
      <c r="S12" s="25"/>
      <c r="T12" s="26"/>
      <c r="U12" s="24" t="s">
        <v>16</v>
      </c>
      <c r="V12" s="25"/>
      <c r="W12" s="26"/>
      <c r="X12" s="24" t="s">
        <v>17</v>
      </c>
      <c r="Y12" s="25"/>
      <c r="Z12" s="26"/>
      <c r="AA12" s="24" t="s">
        <v>18</v>
      </c>
      <c r="AB12" s="25"/>
      <c r="AC12" s="26"/>
      <c r="AD12" s="24" t="s">
        <v>19</v>
      </c>
      <c r="AE12" s="25"/>
      <c r="AF12" s="26"/>
      <c r="AG12" s="23"/>
      <c r="AH12" s="23"/>
      <c r="AI12" s="23"/>
      <c r="AJ12" s="24" t="s">
        <v>20</v>
      </c>
      <c r="AK12" s="25"/>
      <c r="AL12" s="26"/>
      <c r="AM12" s="24" t="s">
        <v>21</v>
      </c>
      <c r="AN12" s="25"/>
      <c r="AO12" s="26"/>
      <c r="AP12" s="24" t="s">
        <v>52</v>
      </c>
      <c r="AQ12" s="25"/>
      <c r="AR12" s="26"/>
      <c r="AS12" s="23"/>
      <c r="AT12" s="23"/>
      <c r="AU12" s="23"/>
      <c r="AV12" s="23"/>
      <c r="AW12" s="23"/>
      <c r="AX12" s="23"/>
      <c r="AY12" s="39" t="s">
        <v>22</v>
      </c>
      <c r="AZ12" s="40"/>
      <c r="BA12" s="41"/>
      <c r="BB12" s="49" t="s">
        <v>5</v>
      </c>
      <c r="BC12" s="49"/>
      <c r="BD12" s="49"/>
      <c r="BE12" s="39" t="s">
        <v>23</v>
      </c>
      <c r="BF12" s="40"/>
      <c r="BG12" s="41"/>
      <c r="BH12" s="39" t="s">
        <v>24</v>
      </c>
      <c r="BI12" s="40"/>
      <c r="BJ12" s="41"/>
      <c r="BK12" s="24" t="s">
        <v>25</v>
      </c>
      <c r="BL12" s="25"/>
      <c r="BM12" s="26"/>
      <c r="BN12" s="33" t="s">
        <v>26</v>
      </c>
      <c r="BO12" s="34"/>
      <c r="BP12" s="34"/>
      <c r="BQ12" s="34"/>
      <c r="BR12" s="34"/>
      <c r="BS12" s="35"/>
      <c r="BT12" s="24" t="s">
        <v>27</v>
      </c>
      <c r="BU12" s="25"/>
      <c r="BV12" s="26"/>
      <c r="BW12" s="27"/>
      <c r="BX12" s="28"/>
      <c r="BY12" s="29"/>
    </row>
    <row r="13" spans="1:77" ht="66" customHeight="1">
      <c r="A13" s="23"/>
      <c r="B13" s="23"/>
      <c r="C13" s="30"/>
      <c r="D13" s="31"/>
      <c r="E13" s="32"/>
      <c r="F13" s="23"/>
      <c r="G13" s="23"/>
      <c r="H13" s="23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  <c r="AE13" s="31"/>
      <c r="AF13" s="32"/>
      <c r="AG13" s="23"/>
      <c r="AH13" s="23"/>
      <c r="AI13" s="23"/>
      <c r="AJ13" s="30"/>
      <c r="AK13" s="31"/>
      <c r="AL13" s="32"/>
      <c r="AM13" s="30"/>
      <c r="AN13" s="31"/>
      <c r="AO13" s="32"/>
      <c r="AP13" s="30"/>
      <c r="AQ13" s="31"/>
      <c r="AR13" s="32"/>
      <c r="AS13" s="23"/>
      <c r="AT13" s="23"/>
      <c r="AU13" s="23"/>
      <c r="AV13" s="23"/>
      <c r="AW13" s="23"/>
      <c r="AX13" s="23"/>
      <c r="AY13" s="42"/>
      <c r="AZ13" s="43"/>
      <c r="BA13" s="44"/>
      <c r="BB13" s="49" t="s">
        <v>28</v>
      </c>
      <c r="BC13" s="49"/>
      <c r="BD13" s="49"/>
      <c r="BE13" s="42"/>
      <c r="BF13" s="43"/>
      <c r="BG13" s="44"/>
      <c r="BH13" s="42"/>
      <c r="BI13" s="43"/>
      <c r="BJ13" s="44"/>
      <c r="BK13" s="30"/>
      <c r="BL13" s="31"/>
      <c r="BM13" s="32"/>
      <c r="BN13" s="33" t="s">
        <v>29</v>
      </c>
      <c r="BO13" s="34"/>
      <c r="BP13" s="35"/>
      <c r="BQ13" s="33" t="s">
        <v>30</v>
      </c>
      <c r="BR13" s="34"/>
      <c r="BS13" s="35"/>
      <c r="BT13" s="30"/>
      <c r="BU13" s="31"/>
      <c r="BV13" s="32"/>
      <c r="BW13" s="30"/>
      <c r="BX13" s="31"/>
      <c r="BY13" s="32"/>
    </row>
    <row r="14" spans="1:77" ht="22.5">
      <c r="A14" s="23"/>
      <c r="B14" s="23"/>
      <c r="C14" s="2" t="s">
        <v>31</v>
      </c>
      <c r="D14" s="2" t="s">
        <v>32</v>
      </c>
      <c r="E14" s="2" t="s">
        <v>33</v>
      </c>
      <c r="F14" s="2" t="s">
        <v>31</v>
      </c>
      <c r="G14" s="2" t="s">
        <v>32</v>
      </c>
      <c r="H14" s="2" t="s">
        <v>33</v>
      </c>
      <c r="I14" s="2" t="s">
        <v>31</v>
      </c>
      <c r="J14" s="2" t="s">
        <v>32</v>
      </c>
      <c r="K14" s="2" t="s">
        <v>33</v>
      </c>
      <c r="L14" s="2" t="s">
        <v>31</v>
      </c>
      <c r="M14" s="2" t="s">
        <v>32</v>
      </c>
      <c r="N14" s="2" t="s">
        <v>33</v>
      </c>
      <c r="O14" s="2" t="s">
        <v>31</v>
      </c>
      <c r="P14" s="2" t="s">
        <v>32</v>
      </c>
      <c r="Q14" s="2" t="s">
        <v>33</v>
      </c>
      <c r="R14" s="2" t="s">
        <v>31</v>
      </c>
      <c r="S14" s="2" t="s">
        <v>32</v>
      </c>
      <c r="T14" s="2" t="s">
        <v>33</v>
      </c>
      <c r="U14" s="2" t="s">
        <v>31</v>
      </c>
      <c r="V14" s="2" t="s">
        <v>32</v>
      </c>
      <c r="W14" s="2" t="s">
        <v>33</v>
      </c>
      <c r="X14" s="2" t="s">
        <v>31</v>
      </c>
      <c r="Y14" s="2" t="s">
        <v>32</v>
      </c>
      <c r="Z14" s="2" t="s">
        <v>33</v>
      </c>
      <c r="AA14" s="2" t="s">
        <v>31</v>
      </c>
      <c r="AB14" s="2" t="s">
        <v>32</v>
      </c>
      <c r="AC14" s="2" t="s">
        <v>33</v>
      </c>
      <c r="AD14" s="2" t="s">
        <v>31</v>
      </c>
      <c r="AE14" s="2" t="s">
        <v>32</v>
      </c>
      <c r="AF14" s="2" t="s">
        <v>33</v>
      </c>
      <c r="AG14" s="2" t="s">
        <v>31</v>
      </c>
      <c r="AH14" s="2" t="s">
        <v>32</v>
      </c>
      <c r="AI14" s="2" t="s">
        <v>33</v>
      </c>
      <c r="AJ14" s="2" t="s">
        <v>31</v>
      </c>
      <c r="AK14" s="2" t="s">
        <v>32</v>
      </c>
      <c r="AL14" s="2" t="s">
        <v>33</v>
      </c>
      <c r="AM14" s="2" t="s">
        <v>31</v>
      </c>
      <c r="AN14" s="2" t="s">
        <v>32</v>
      </c>
      <c r="AO14" s="2" t="s">
        <v>33</v>
      </c>
      <c r="AP14" s="2" t="s">
        <v>31</v>
      </c>
      <c r="AQ14" s="2" t="s">
        <v>32</v>
      </c>
      <c r="AR14" s="2" t="s">
        <v>33</v>
      </c>
      <c r="AS14" s="2" t="s">
        <v>31</v>
      </c>
      <c r="AT14" s="2" t="s">
        <v>32</v>
      </c>
      <c r="AU14" s="2" t="s">
        <v>33</v>
      </c>
      <c r="AV14" s="2" t="s">
        <v>31</v>
      </c>
      <c r="AW14" s="2" t="s">
        <v>32</v>
      </c>
      <c r="AX14" s="2" t="s">
        <v>33</v>
      </c>
      <c r="AY14" s="2" t="s">
        <v>31</v>
      </c>
      <c r="AZ14" s="2" t="s">
        <v>32</v>
      </c>
      <c r="BA14" s="2" t="s">
        <v>33</v>
      </c>
      <c r="BB14" s="2" t="s">
        <v>31</v>
      </c>
      <c r="BC14" s="2" t="s">
        <v>32</v>
      </c>
      <c r="BD14" s="2" t="s">
        <v>33</v>
      </c>
      <c r="BE14" s="2" t="s">
        <v>31</v>
      </c>
      <c r="BF14" s="2" t="s">
        <v>32</v>
      </c>
      <c r="BG14" s="2" t="s">
        <v>33</v>
      </c>
      <c r="BH14" s="2" t="s">
        <v>31</v>
      </c>
      <c r="BI14" s="2" t="s">
        <v>32</v>
      </c>
      <c r="BJ14" s="2" t="s">
        <v>33</v>
      </c>
      <c r="BK14" s="2" t="s">
        <v>31</v>
      </c>
      <c r="BL14" s="2" t="s">
        <v>32</v>
      </c>
      <c r="BM14" s="2" t="s">
        <v>33</v>
      </c>
      <c r="BN14" s="2" t="s">
        <v>31</v>
      </c>
      <c r="BO14" s="2" t="s">
        <v>32</v>
      </c>
      <c r="BP14" s="2" t="s">
        <v>33</v>
      </c>
      <c r="BQ14" s="2" t="s">
        <v>31</v>
      </c>
      <c r="BR14" s="2" t="s">
        <v>32</v>
      </c>
      <c r="BS14" s="2" t="s">
        <v>33</v>
      </c>
      <c r="BT14" s="2" t="s">
        <v>31</v>
      </c>
      <c r="BU14" s="2" t="s">
        <v>32</v>
      </c>
      <c r="BV14" s="2" t="s">
        <v>33</v>
      </c>
      <c r="BW14" s="2" t="s">
        <v>31</v>
      </c>
      <c r="BX14" s="2" t="s">
        <v>32</v>
      </c>
      <c r="BY14" s="2" t="s">
        <v>33</v>
      </c>
    </row>
    <row r="15" spans="1:77" ht="12.75">
      <c r="A15" s="45">
        <v>1</v>
      </c>
      <c r="B15" s="46"/>
      <c r="C15" s="2">
        <v>2</v>
      </c>
      <c r="D15" s="2">
        <v>3</v>
      </c>
      <c r="E15" s="3">
        <v>4</v>
      </c>
      <c r="F15" s="2">
        <v>5</v>
      </c>
      <c r="G15" s="2">
        <v>6</v>
      </c>
      <c r="H15" s="3">
        <v>7</v>
      </c>
      <c r="I15" s="3">
        <v>8</v>
      </c>
      <c r="J15" s="3">
        <v>9</v>
      </c>
      <c r="K15" s="3">
        <v>10</v>
      </c>
      <c r="L15" s="3">
        <v>11</v>
      </c>
      <c r="M15" s="3">
        <v>12</v>
      </c>
      <c r="N15" s="3">
        <v>13</v>
      </c>
      <c r="O15" s="3">
        <v>14</v>
      </c>
      <c r="P15" s="3">
        <v>15</v>
      </c>
      <c r="Q15" s="3">
        <v>16</v>
      </c>
      <c r="R15" s="3">
        <v>17</v>
      </c>
      <c r="S15" s="3">
        <v>18</v>
      </c>
      <c r="T15" s="3">
        <v>19</v>
      </c>
      <c r="U15" s="3">
        <v>20</v>
      </c>
      <c r="V15" s="3">
        <v>21</v>
      </c>
      <c r="W15" s="3">
        <v>22</v>
      </c>
      <c r="X15" s="3">
        <v>23</v>
      </c>
      <c r="Y15" s="3">
        <v>24</v>
      </c>
      <c r="Z15" s="3">
        <v>25</v>
      </c>
      <c r="AA15" s="3">
        <v>26</v>
      </c>
      <c r="AB15" s="3">
        <v>27</v>
      </c>
      <c r="AC15" s="3">
        <v>28</v>
      </c>
      <c r="AD15" s="3">
        <v>29</v>
      </c>
      <c r="AE15" s="3">
        <v>30</v>
      </c>
      <c r="AF15" s="3">
        <v>31</v>
      </c>
      <c r="AG15" s="2">
        <v>32</v>
      </c>
      <c r="AH15" s="2">
        <v>33</v>
      </c>
      <c r="AI15" s="2">
        <v>34</v>
      </c>
      <c r="AJ15" s="2">
        <v>35</v>
      </c>
      <c r="AK15" s="2">
        <v>36</v>
      </c>
      <c r="AL15" s="2">
        <v>37</v>
      </c>
      <c r="AM15" s="2">
        <v>38</v>
      </c>
      <c r="AN15" s="2">
        <v>39</v>
      </c>
      <c r="AO15" s="2">
        <v>40</v>
      </c>
      <c r="AP15" s="2">
        <v>41</v>
      </c>
      <c r="AQ15" s="2">
        <v>42</v>
      </c>
      <c r="AR15" s="3">
        <v>43</v>
      </c>
      <c r="AS15" s="2">
        <v>44</v>
      </c>
      <c r="AT15" s="2">
        <v>45</v>
      </c>
      <c r="AU15" s="2">
        <v>46</v>
      </c>
      <c r="AV15" s="2">
        <v>47</v>
      </c>
      <c r="AW15" s="2">
        <v>48</v>
      </c>
      <c r="AX15" s="2">
        <v>49</v>
      </c>
      <c r="AY15" s="2">
        <v>50</v>
      </c>
      <c r="AZ15" s="2">
        <v>51</v>
      </c>
      <c r="BA15" s="2">
        <v>52</v>
      </c>
      <c r="BB15" s="2">
        <v>53</v>
      </c>
      <c r="BC15" s="2">
        <v>54</v>
      </c>
      <c r="BD15" s="2">
        <v>55</v>
      </c>
      <c r="BE15" s="4">
        <v>56</v>
      </c>
      <c r="BF15" s="4">
        <v>57</v>
      </c>
      <c r="BG15" s="4">
        <v>58</v>
      </c>
      <c r="BH15" s="4">
        <v>59</v>
      </c>
      <c r="BI15" s="4">
        <v>60</v>
      </c>
      <c r="BJ15" s="4">
        <v>61</v>
      </c>
      <c r="BK15" s="4">
        <v>62</v>
      </c>
      <c r="BL15" s="4">
        <v>63</v>
      </c>
      <c r="BM15" s="4">
        <v>64</v>
      </c>
      <c r="BN15" s="5">
        <v>65</v>
      </c>
      <c r="BO15" s="5">
        <v>66</v>
      </c>
      <c r="BP15" s="5">
        <v>67</v>
      </c>
      <c r="BQ15" s="5">
        <v>68</v>
      </c>
      <c r="BR15" s="5">
        <v>69</v>
      </c>
      <c r="BS15" s="5">
        <v>70</v>
      </c>
      <c r="BT15" s="5">
        <v>71</v>
      </c>
      <c r="BU15" s="5">
        <v>72</v>
      </c>
      <c r="BV15" s="5">
        <v>73</v>
      </c>
      <c r="BW15" s="2">
        <v>74</v>
      </c>
      <c r="BX15" s="2">
        <v>75</v>
      </c>
      <c r="BY15" s="3">
        <v>76</v>
      </c>
    </row>
    <row r="16" spans="1:77" ht="12.75">
      <c r="A16" s="6">
        <v>1</v>
      </c>
      <c r="B16" s="7" t="s">
        <v>34</v>
      </c>
      <c r="C16" s="8">
        <f>F16+AG16</f>
        <v>3530.9</v>
      </c>
      <c r="D16" s="8">
        <f>G16+AH16</f>
        <v>1128.3</v>
      </c>
      <c r="E16" s="9">
        <f aca="true" t="shared" si="0" ref="E16:E32">D16/C16*100</f>
        <v>31.955025630858984</v>
      </c>
      <c r="F16" s="10">
        <v>362</v>
      </c>
      <c r="G16" s="10">
        <v>98.2</v>
      </c>
      <c r="H16" s="9">
        <f>G16/F16*100</f>
        <v>27.127071823204417</v>
      </c>
      <c r="I16" s="10">
        <v>119.5</v>
      </c>
      <c r="J16" s="10">
        <v>45.6</v>
      </c>
      <c r="K16" s="9">
        <f>J16/I16*100</f>
        <v>38.15899581589958</v>
      </c>
      <c r="L16" s="10">
        <v>2.8</v>
      </c>
      <c r="M16" s="10">
        <v>0.1</v>
      </c>
      <c r="N16" s="9">
        <f>M16/L16*100</f>
        <v>3.571428571428572</v>
      </c>
      <c r="O16" s="10">
        <v>45.1</v>
      </c>
      <c r="P16" s="10">
        <v>0.7</v>
      </c>
      <c r="Q16" s="9">
        <f>P16/O16*100</f>
        <v>1.5521064301552105</v>
      </c>
      <c r="R16" s="10">
        <v>161.9</v>
      </c>
      <c r="S16" s="10">
        <v>18.2</v>
      </c>
      <c r="T16" s="9">
        <f>S16/R16*100</f>
        <v>11.241507103150091</v>
      </c>
      <c r="U16" s="10">
        <v>15.2</v>
      </c>
      <c r="V16" s="10">
        <v>11.3</v>
      </c>
      <c r="W16" s="9">
        <f>V16/U16*100</f>
        <v>74.3421052631579</v>
      </c>
      <c r="X16" s="10"/>
      <c r="Y16" s="10"/>
      <c r="Z16" s="9" t="e">
        <f>Y16/X16*100</f>
        <v>#DIV/0!</v>
      </c>
      <c r="AA16" s="10">
        <v>5.5</v>
      </c>
      <c r="AB16" s="10">
        <v>5.8</v>
      </c>
      <c r="AC16" s="9">
        <f>AB16/AA16*100</f>
        <v>105.45454545454544</v>
      </c>
      <c r="AD16" s="10"/>
      <c r="AE16" s="10"/>
      <c r="AF16" s="9" t="e">
        <f>AE16/AD16*100</f>
        <v>#DIV/0!</v>
      </c>
      <c r="AG16" s="10">
        <v>3168.9</v>
      </c>
      <c r="AH16" s="10">
        <v>1030.1</v>
      </c>
      <c r="AI16" s="9">
        <f>AH16/AG16*100</f>
        <v>32.50654801350626</v>
      </c>
      <c r="AJ16" s="9">
        <v>2279</v>
      </c>
      <c r="AK16" s="9">
        <v>942.1</v>
      </c>
      <c r="AL16" s="9">
        <f>AK16/AJ16*100</f>
        <v>41.33830627468188</v>
      </c>
      <c r="AM16" s="9"/>
      <c r="AN16" s="9"/>
      <c r="AO16" s="9" t="e">
        <f>AN16/AM16*100</f>
        <v>#DIV/0!</v>
      </c>
      <c r="AP16" s="11"/>
      <c r="AQ16" s="11"/>
      <c r="AR16" s="9" t="e">
        <f>AQ16/AP16*100</f>
        <v>#DIV/0!</v>
      </c>
      <c r="AS16" s="10"/>
      <c r="AT16" s="10"/>
      <c r="AU16" s="9" t="e">
        <f>AT16/AS16*100</f>
        <v>#DIV/0!</v>
      </c>
      <c r="AV16" s="11">
        <v>3562.3</v>
      </c>
      <c r="AW16" s="11">
        <v>1116.1</v>
      </c>
      <c r="AX16" s="9">
        <f>AW16/AV16*100</f>
        <v>31.33088173371136</v>
      </c>
      <c r="AY16" s="11">
        <v>671.8</v>
      </c>
      <c r="AZ16" s="11">
        <v>237.2</v>
      </c>
      <c r="BA16" s="9">
        <f>AZ16/AY16*100</f>
        <v>35.30812741887467</v>
      </c>
      <c r="BB16" s="9">
        <v>669.2</v>
      </c>
      <c r="BC16" s="11">
        <v>237.2</v>
      </c>
      <c r="BD16" s="9">
        <f>BC16/BB16*100</f>
        <v>35.44530783024506</v>
      </c>
      <c r="BE16" s="11">
        <v>689.7</v>
      </c>
      <c r="BF16" s="11">
        <v>97.9</v>
      </c>
      <c r="BG16" s="9">
        <f>BF16/BE16*100</f>
        <v>14.19457735247209</v>
      </c>
      <c r="BH16" s="11">
        <v>436.6</v>
      </c>
      <c r="BI16" s="11">
        <v>265.3</v>
      </c>
      <c r="BJ16" s="9">
        <f>BI16/BH16*100</f>
        <v>60.76500229042602</v>
      </c>
      <c r="BK16" s="11">
        <v>1230.5</v>
      </c>
      <c r="BL16" s="11">
        <v>498.3</v>
      </c>
      <c r="BM16" s="9">
        <f>BL16/BK16*100</f>
        <v>40.49573344169037</v>
      </c>
      <c r="BN16" s="12">
        <v>940.5</v>
      </c>
      <c r="BO16" s="12">
        <v>299.6</v>
      </c>
      <c r="BP16" s="9">
        <f>BO16/BN16*100</f>
        <v>31.85539606592239</v>
      </c>
      <c r="BQ16" s="12">
        <v>232.6</v>
      </c>
      <c r="BR16" s="12">
        <v>165.8</v>
      </c>
      <c r="BS16" s="9">
        <f>BR16/BQ16*100</f>
        <v>71.28116938950988</v>
      </c>
      <c r="BT16" s="12"/>
      <c r="BU16" s="12"/>
      <c r="BV16" s="9" t="e">
        <f>BU16/BT16*100</f>
        <v>#DIV/0!</v>
      </c>
      <c r="BW16" s="13">
        <f>SUM(C16-AV16)</f>
        <v>-31.40000000000009</v>
      </c>
      <c r="BX16" s="13">
        <f>SUM(D16-AW16)</f>
        <v>12.200000000000045</v>
      </c>
      <c r="BY16" s="9"/>
    </row>
    <row r="17" spans="1:77" ht="12.75">
      <c r="A17" s="6">
        <v>2</v>
      </c>
      <c r="B17" s="7" t="s">
        <v>35</v>
      </c>
      <c r="C17" s="8">
        <f aca="true" t="shared" si="1" ref="C17:C32">F17+AG17</f>
        <v>3205.8999999999996</v>
      </c>
      <c r="D17" s="8">
        <f aca="true" t="shared" si="2" ref="D17:D32">G17+AH17</f>
        <v>1426.4</v>
      </c>
      <c r="E17" s="9">
        <f t="shared" si="0"/>
        <v>44.49296609376463</v>
      </c>
      <c r="F17" s="10">
        <v>435.2</v>
      </c>
      <c r="G17" s="10">
        <v>395.7</v>
      </c>
      <c r="H17" s="9">
        <f aca="true" t="shared" si="3" ref="H17:H34">G17/F17*100</f>
        <v>90.92371323529412</v>
      </c>
      <c r="I17" s="10">
        <v>95.2</v>
      </c>
      <c r="J17" s="10">
        <v>81.3</v>
      </c>
      <c r="K17" s="9">
        <f aca="true" t="shared" si="4" ref="K17:K34">J17/I17*100</f>
        <v>85.39915966386555</v>
      </c>
      <c r="L17" s="10">
        <v>5.6</v>
      </c>
      <c r="M17" s="10">
        <v>42.6</v>
      </c>
      <c r="N17" s="9">
        <f aca="true" t="shared" si="5" ref="N17:N32">M17/L17*100</f>
        <v>760.7142857142858</v>
      </c>
      <c r="O17" s="10">
        <v>60.7</v>
      </c>
      <c r="P17" s="10">
        <v>1.6</v>
      </c>
      <c r="Q17" s="9">
        <f aca="true" t="shared" si="6" ref="Q17:Q32">P17/O17*100</f>
        <v>2.6359143327841847</v>
      </c>
      <c r="R17" s="10">
        <v>127.6</v>
      </c>
      <c r="S17" s="10">
        <v>129.4</v>
      </c>
      <c r="T17" s="9">
        <f aca="true" t="shared" si="7" ref="T17:T32">S17/R17*100</f>
        <v>101.41065830721003</v>
      </c>
      <c r="U17" s="10">
        <v>12.1</v>
      </c>
      <c r="V17" s="10">
        <v>10.3</v>
      </c>
      <c r="W17" s="9">
        <f aca="true" t="shared" si="8" ref="W17:W32">V17/U17*100</f>
        <v>85.12396694214877</v>
      </c>
      <c r="X17" s="10"/>
      <c r="Y17" s="10"/>
      <c r="Z17" s="9" t="e">
        <f aca="true" t="shared" si="9" ref="Z17:Z32">Y17/X17*100</f>
        <v>#DIV/0!</v>
      </c>
      <c r="AA17" s="10">
        <v>2</v>
      </c>
      <c r="AB17" s="10"/>
      <c r="AC17" s="9">
        <f aca="true" t="shared" si="10" ref="AC17:AC32">AB17/AA17*100</f>
        <v>0</v>
      </c>
      <c r="AD17" s="10"/>
      <c r="AE17" s="10"/>
      <c r="AF17" s="9" t="e">
        <f aca="true" t="shared" si="11" ref="AF17:AF32">AE17/AD17*100</f>
        <v>#DIV/0!</v>
      </c>
      <c r="AG17" s="10">
        <v>2770.7</v>
      </c>
      <c r="AH17" s="10">
        <v>1030.7</v>
      </c>
      <c r="AI17" s="9">
        <f aca="true" t="shared" si="12" ref="AI17:AI32">AH17/AG17*100</f>
        <v>37.19998556321508</v>
      </c>
      <c r="AJ17" s="9">
        <v>2175.8</v>
      </c>
      <c r="AK17" s="9">
        <v>900</v>
      </c>
      <c r="AL17" s="9">
        <f aca="true" t="shared" si="13" ref="AL17:AL32">AK17/AJ17*100</f>
        <v>41.364095964702635</v>
      </c>
      <c r="AM17" s="9"/>
      <c r="AN17" s="9"/>
      <c r="AO17" s="9" t="e">
        <f aca="true" t="shared" si="14" ref="AO17:AO32">AN17/AM17*100</f>
        <v>#DIV/0!</v>
      </c>
      <c r="AP17" s="11"/>
      <c r="AQ17" s="11"/>
      <c r="AR17" s="9" t="e">
        <f aca="true" t="shared" si="15" ref="AR17:AR32">AQ17/AP17*100</f>
        <v>#DIV/0!</v>
      </c>
      <c r="AS17" s="10"/>
      <c r="AT17" s="10"/>
      <c r="AU17" s="9" t="e">
        <f aca="true" t="shared" si="16" ref="AU17:AU34">AT17/AS17*100</f>
        <v>#DIV/0!</v>
      </c>
      <c r="AV17" s="16">
        <v>3252.7</v>
      </c>
      <c r="AW17" s="11">
        <v>1044.1</v>
      </c>
      <c r="AX17" s="9">
        <f aca="true" t="shared" si="17" ref="AX17:AX34">AW17/AV17*100</f>
        <v>32.09948658037938</v>
      </c>
      <c r="AY17" s="11">
        <v>687.5</v>
      </c>
      <c r="AZ17" s="11">
        <v>282.6</v>
      </c>
      <c r="BA17" s="9">
        <f aca="true" t="shared" si="18" ref="BA17:BA34">AZ17/AY17*100</f>
        <v>41.10545454545455</v>
      </c>
      <c r="BB17" s="9">
        <v>669.2</v>
      </c>
      <c r="BC17" s="11">
        <v>264.7</v>
      </c>
      <c r="BD17" s="9">
        <f aca="true" t="shared" si="19" ref="BD17:BD34">BC17/BB17*100</f>
        <v>39.55469216975493</v>
      </c>
      <c r="BE17" s="11">
        <v>577.7</v>
      </c>
      <c r="BF17" s="11">
        <v>45.4</v>
      </c>
      <c r="BG17" s="9">
        <f aca="true" t="shared" si="20" ref="BG17:BG34">BF17/BE17*100</f>
        <v>7.858750216375281</v>
      </c>
      <c r="BH17" s="11">
        <v>521.8</v>
      </c>
      <c r="BI17" s="11">
        <v>179</v>
      </c>
      <c r="BJ17" s="9">
        <f aca="true" t="shared" si="21" ref="BJ17:BJ34">BI17/BH17*100</f>
        <v>34.30433116136451</v>
      </c>
      <c r="BK17" s="11">
        <v>1384.2</v>
      </c>
      <c r="BL17" s="11">
        <v>508.6</v>
      </c>
      <c r="BM17" s="9">
        <f aca="true" t="shared" si="22" ref="BM17:BM32">BL17/BK17*100</f>
        <v>36.74324519578096</v>
      </c>
      <c r="BN17" s="12">
        <v>910.8</v>
      </c>
      <c r="BO17" s="12">
        <v>228.7</v>
      </c>
      <c r="BP17" s="9">
        <f aca="true" t="shared" si="23" ref="BP17:BP34">BO17/BN17*100</f>
        <v>25.10979358805446</v>
      </c>
      <c r="BQ17" s="17">
        <v>136</v>
      </c>
      <c r="BR17" s="12">
        <v>42.6</v>
      </c>
      <c r="BS17" s="9">
        <f aca="true" t="shared" si="24" ref="BS17:BS32">BR17/BQ17*100</f>
        <v>31.323529411764707</v>
      </c>
      <c r="BT17" s="12"/>
      <c r="BU17" s="12"/>
      <c r="BV17" s="9" t="e">
        <f aca="true" t="shared" si="25" ref="BV17:BV32">BU17/BT17*100</f>
        <v>#DIV/0!</v>
      </c>
      <c r="BW17" s="13">
        <f>SUM(C17-AV17)</f>
        <v>-46.80000000000018</v>
      </c>
      <c r="BX17" s="13">
        <f aca="true" t="shared" si="26" ref="BX17:BX32">SUM(D17-AW17)</f>
        <v>382.3000000000002</v>
      </c>
      <c r="BY17" s="9"/>
    </row>
    <row r="18" spans="1:77" ht="12.75">
      <c r="A18" s="6">
        <v>3</v>
      </c>
      <c r="B18" s="7" t="s">
        <v>36</v>
      </c>
      <c r="C18" s="8">
        <f t="shared" si="1"/>
        <v>4530</v>
      </c>
      <c r="D18" s="8">
        <f t="shared" si="2"/>
        <v>1489.8</v>
      </c>
      <c r="E18" s="9">
        <f t="shared" si="0"/>
        <v>32.88741721854305</v>
      </c>
      <c r="F18" s="10">
        <v>702.1</v>
      </c>
      <c r="G18" s="10">
        <v>337.3</v>
      </c>
      <c r="H18" s="9">
        <f t="shared" si="3"/>
        <v>48.0415895171628</v>
      </c>
      <c r="I18" s="10">
        <v>302.8</v>
      </c>
      <c r="J18" s="10">
        <v>109.3</v>
      </c>
      <c r="K18" s="9">
        <f t="shared" si="4"/>
        <v>36.09643328929987</v>
      </c>
      <c r="L18" s="10">
        <v>18.8</v>
      </c>
      <c r="M18" s="10">
        <v>3.5</v>
      </c>
      <c r="N18" s="9">
        <f t="shared" si="5"/>
        <v>18.617021276595743</v>
      </c>
      <c r="O18" s="10">
        <v>85.1</v>
      </c>
      <c r="P18" s="10">
        <v>8.8</v>
      </c>
      <c r="Q18" s="9">
        <f t="shared" si="6"/>
        <v>10.340775558166863</v>
      </c>
      <c r="R18" s="10">
        <v>221.1</v>
      </c>
      <c r="S18" s="10">
        <v>50.6</v>
      </c>
      <c r="T18" s="9">
        <f t="shared" si="7"/>
        <v>22.885572139303484</v>
      </c>
      <c r="U18" s="10">
        <v>28.7</v>
      </c>
      <c r="V18" s="10">
        <v>7.3</v>
      </c>
      <c r="W18" s="9">
        <f t="shared" si="8"/>
        <v>25.435540069686414</v>
      </c>
      <c r="X18" s="10"/>
      <c r="Y18" s="10"/>
      <c r="Z18" s="9" t="e">
        <f t="shared" si="9"/>
        <v>#DIV/0!</v>
      </c>
      <c r="AA18" s="10">
        <v>33.1</v>
      </c>
      <c r="AB18" s="10">
        <v>9</v>
      </c>
      <c r="AC18" s="9">
        <f t="shared" si="10"/>
        <v>27.19033232628399</v>
      </c>
      <c r="AD18" s="10"/>
      <c r="AE18" s="10"/>
      <c r="AF18" s="9" t="e">
        <f t="shared" si="11"/>
        <v>#DIV/0!</v>
      </c>
      <c r="AG18" s="10">
        <v>3827.9</v>
      </c>
      <c r="AH18" s="10">
        <v>1152.5</v>
      </c>
      <c r="AI18" s="9">
        <f t="shared" si="12"/>
        <v>30.107892055696333</v>
      </c>
      <c r="AJ18" s="9">
        <v>2204.3</v>
      </c>
      <c r="AK18" s="9">
        <v>907.3</v>
      </c>
      <c r="AL18" s="9">
        <f t="shared" si="13"/>
        <v>41.16045910266297</v>
      </c>
      <c r="AM18" s="9">
        <v>189.9</v>
      </c>
      <c r="AN18" s="9">
        <v>79.1</v>
      </c>
      <c r="AO18" s="9">
        <f t="shared" si="14"/>
        <v>41.6535018430753</v>
      </c>
      <c r="AP18" s="11"/>
      <c r="AQ18" s="11"/>
      <c r="AR18" s="9" t="e">
        <f t="shared" si="15"/>
        <v>#DIV/0!</v>
      </c>
      <c r="AS18" s="10"/>
      <c r="AT18" s="10"/>
      <c r="AU18" s="9" t="e">
        <f t="shared" si="16"/>
        <v>#DIV/0!</v>
      </c>
      <c r="AV18" s="11">
        <v>4745.8</v>
      </c>
      <c r="AW18" s="11">
        <v>1624</v>
      </c>
      <c r="AX18" s="9">
        <f t="shared" si="17"/>
        <v>34.219731130683975</v>
      </c>
      <c r="AY18" s="16">
        <v>672</v>
      </c>
      <c r="AZ18" s="11">
        <v>353.8</v>
      </c>
      <c r="BA18" s="9">
        <f t="shared" si="18"/>
        <v>52.648809523809526</v>
      </c>
      <c r="BB18" s="9">
        <v>592.2</v>
      </c>
      <c r="BC18" s="11">
        <v>275.1</v>
      </c>
      <c r="BD18" s="9">
        <f t="shared" si="19"/>
        <v>46.45390070921986</v>
      </c>
      <c r="BE18" s="11">
        <v>892.7</v>
      </c>
      <c r="BF18" s="11">
        <v>233.3</v>
      </c>
      <c r="BG18" s="9">
        <f t="shared" si="20"/>
        <v>26.13419961913297</v>
      </c>
      <c r="BH18" s="16">
        <v>689.4</v>
      </c>
      <c r="BI18" s="11">
        <v>227.6</v>
      </c>
      <c r="BJ18" s="9">
        <f t="shared" si="21"/>
        <v>33.014215259646065</v>
      </c>
      <c r="BK18" s="11">
        <v>1452.8</v>
      </c>
      <c r="BL18" s="11">
        <v>775.4</v>
      </c>
      <c r="BM18" s="9">
        <f t="shared" si="22"/>
        <v>53.372797356828194</v>
      </c>
      <c r="BN18" s="12">
        <v>1076.9</v>
      </c>
      <c r="BO18" s="12">
        <v>420.6</v>
      </c>
      <c r="BP18" s="9">
        <f t="shared" si="23"/>
        <v>39.05655121181168</v>
      </c>
      <c r="BQ18" s="12">
        <v>242</v>
      </c>
      <c r="BR18" s="12">
        <v>224.3</v>
      </c>
      <c r="BS18" s="9">
        <f t="shared" si="24"/>
        <v>92.68595041322315</v>
      </c>
      <c r="BT18" s="12"/>
      <c r="BU18" s="12"/>
      <c r="BV18" s="9" t="e">
        <f t="shared" si="25"/>
        <v>#DIV/0!</v>
      </c>
      <c r="BW18" s="13">
        <f aca="true" t="shared" si="27" ref="BW18:BW32">SUM(C18-AV18)</f>
        <v>-215.80000000000018</v>
      </c>
      <c r="BX18" s="13">
        <f t="shared" si="26"/>
        <v>-134.20000000000005</v>
      </c>
      <c r="BY18" s="9"/>
    </row>
    <row r="19" spans="1:77" ht="12.75">
      <c r="A19" s="6">
        <v>4</v>
      </c>
      <c r="B19" s="7" t="s">
        <v>37</v>
      </c>
      <c r="C19" s="8">
        <f t="shared" si="1"/>
        <v>6026.6</v>
      </c>
      <c r="D19" s="8">
        <f t="shared" si="2"/>
        <v>1057.6</v>
      </c>
      <c r="E19" s="9">
        <f t="shared" si="0"/>
        <v>17.54886669100322</v>
      </c>
      <c r="F19" s="10">
        <v>504.1</v>
      </c>
      <c r="G19" s="10">
        <v>177.7</v>
      </c>
      <c r="H19" s="9">
        <f t="shared" si="3"/>
        <v>35.250942273358454</v>
      </c>
      <c r="I19" s="10">
        <v>139.1</v>
      </c>
      <c r="J19" s="10">
        <v>65.9</v>
      </c>
      <c r="K19" s="9">
        <f t="shared" si="4"/>
        <v>47.37598849748383</v>
      </c>
      <c r="L19" s="10">
        <v>86.5</v>
      </c>
      <c r="M19" s="10">
        <v>10.3</v>
      </c>
      <c r="N19" s="9">
        <f t="shared" si="5"/>
        <v>11.907514450867053</v>
      </c>
      <c r="O19" s="10">
        <v>31.8</v>
      </c>
      <c r="P19" s="10">
        <v>0.6</v>
      </c>
      <c r="Q19" s="9">
        <f t="shared" si="6"/>
        <v>1.8867924528301887</v>
      </c>
      <c r="R19" s="10">
        <v>166.8</v>
      </c>
      <c r="S19" s="10">
        <v>14.7</v>
      </c>
      <c r="T19" s="9">
        <f t="shared" si="7"/>
        <v>8.81294964028777</v>
      </c>
      <c r="U19" s="10">
        <v>18.2</v>
      </c>
      <c r="V19" s="10">
        <v>7.5</v>
      </c>
      <c r="W19" s="9">
        <f t="shared" si="8"/>
        <v>41.20879120879121</v>
      </c>
      <c r="X19" s="10"/>
      <c r="Y19" s="10"/>
      <c r="Z19" s="9" t="e">
        <f t="shared" si="9"/>
        <v>#DIV/0!</v>
      </c>
      <c r="AA19" s="10">
        <v>49.2</v>
      </c>
      <c r="AB19" s="10">
        <v>24</v>
      </c>
      <c r="AC19" s="9">
        <f t="shared" si="10"/>
        <v>48.78048780487805</v>
      </c>
      <c r="AD19" s="10"/>
      <c r="AE19" s="10"/>
      <c r="AF19" s="9" t="e">
        <f t="shared" si="11"/>
        <v>#DIV/0!</v>
      </c>
      <c r="AG19" s="10">
        <v>5522.5</v>
      </c>
      <c r="AH19" s="10">
        <v>879.9</v>
      </c>
      <c r="AI19" s="9">
        <f t="shared" si="12"/>
        <v>15.933001358080578</v>
      </c>
      <c r="AJ19" s="9">
        <v>1617.4</v>
      </c>
      <c r="AK19" s="9">
        <v>666.1</v>
      </c>
      <c r="AL19" s="9">
        <f t="shared" si="13"/>
        <v>41.183380734512184</v>
      </c>
      <c r="AM19" s="9">
        <v>40.8</v>
      </c>
      <c r="AN19" s="9">
        <v>16.7</v>
      </c>
      <c r="AO19" s="9">
        <f t="shared" si="14"/>
        <v>40.931372549019606</v>
      </c>
      <c r="AP19" s="11"/>
      <c r="AQ19" s="11"/>
      <c r="AR19" s="9" t="e">
        <f t="shared" si="15"/>
        <v>#DIV/0!</v>
      </c>
      <c r="AS19" s="10"/>
      <c r="AT19" s="10"/>
      <c r="AU19" s="9" t="e">
        <f t="shared" si="16"/>
        <v>#DIV/0!</v>
      </c>
      <c r="AV19" s="11">
        <v>6064.2</v>
      </c>
      <c r="AW19" s="11">
        <v>938.5</v>
      </c>
      <c r="AX19" s="9">
        <f t="shared" si="17"/>
        <v>15.476072688895485</v>
      </c>
      <c r="AY19" s="11">
        <v>697.5</v>
      </c>
      <c r="AZ19" s="11">
        <v>271.9</v>
      </c>
      <c r="BA19" s="9">
        <f t="shared" si="18"/>
        <v>38.982078853046595</v>
      </c>
      <c r="BB19" s="9">
        <v>669.2</v>
      </c>
      <c r="BC19" s="11">
        <v>252.8</v>
      </c>
      <c r="BD19" s="9">
        <f t="shared" si="19"/>
        <v>37.77644949193066</v>
      </c>
      <c r="BE19" s="11">
        <v>559.5</v>
      </c>
      <c r="BF19" s="11">
        <v>62</v>
      </c>
      <c r="BG19" s="9">
        <f t="shared" si="20"/>
        <v>11.081322609472743</v>
      </c>
      <c r="BH19" s="16">
        <v>2255.9</v>
      </c>
      <c r="BI19" s="11">
        <v>177.9</v>
      </c>
      <c r="BJ19" s="9">
        <f t="shared" si="21"/>
        <v>7.885987854071545</v>
      </c>
      <c r="BK19" s="11">
        <v>2335.5</v>
      </c>
      <c r="BL19" s="11">
        <v>408.1</v>
      </c>
      <c r="BM19" s="9">
        <f t="shared" si="22"/>
        <v>17.47377435238707</v>
      </c>
      <c r="BN19" s="12">
        <v>784.3</v>
      </c>
      <c r="BO19" s="12">
        <v>292.5</v>
      </c>
      <c r="BP19" s="9">
        <f t="shared" si="23"/>
        <v>37.294402652046415</v>
      </c>
      <c r="BQ19" s="12">
        <v>150</v>
      </c>
      <c r="BR19" s="12">
        <v>45.9</v>
      </c>
      <c r="BS19" s="9">
        <f t="shared" si="24"/>
        <v>30.599999999999998</v>
      </c>
      <c r="BT19" s="12"/>
      <c r="BU19" s="12"/>
      <c r="BV19" s="9" t="e">
        <f t="shared" si="25"/>
        <v>#DIV/0!</v>
      </c>
      <c r="BW19" s="13">
        <f t="shared" si="27"/>
        <v>-37.599999999999454</v>
      </c>
      <c r="BX19" s="13">
        <f t="shared" si="26"/>
        <v>119.09999999999991</v>
      </c>
      <c r="BY19" s="9"/>
    </row>
    <row r="20" spans="1:77" ht="12.75">
      <c r="A20" s="6">
        <v>5</v>
      </c>
      <c r="B20" s="7" t="s">
        <v>38</v>
      </c>
      <c r="C20" s="8">
        <f t="shared" si="1"/>
        <v>4031.5</v>
      </c>
      <c r="D20" s="8">
        <f t="shared" si="2"/>
        <v>1622.5</v>
      </c>
      <c r="E20" s="9">
        <f t="shared" si="0"/>
        <v>40.24556616643929</v>
      </c>
      <c r="F20" s="10">
        <v>2013.6</v>
      </c>
      <c r="G20" s="10">
        <v>1018.4</v>
      </c>
      <c r="H20" s="9">
        <f t="shared" si="3"/>
        <v>50.57608263806118</v>
      </c>
      <c r="I20" s="10">
        <v>1286.1</v>
      </c>
      <c r="J20" s="10">
        <v>505.4</v>
      </c>
      <c r="K20" s="9">
        <f t="shared" si="4"/>
        <v>39.2970997589612</v>
      </c>
      <c r="L20" s="10">
        <v>1.2</v>
      </c>
      <c r="M20" s="10">
        <v>0.8</v>
      </c>
      <c r="N20" s="9">
        <f t="shared" si="5"/>
        <v>66.66666666666667</v>
      </c>
      <c r="O20" s="10">
        <v>53.4</v>
      </c>
      <c r="P20" s="10">
        <v>3.6</v>
      </c>
      <c r="Q20" s="9">
        <f t="shared" si="6"/>
        <v>6.741573033707865</v>
      </c>
      <c r="R20" s="10">
        <v>252.7</v>
      </c>
      <c r="S20" s="10">
        <v>138.1</v>
      </c>
      <c r="T20" s="9">
        <f t="shared" si="7"/>
        <v>54.64978235061337</v>
      </c>
      <c r="U20" s="10">
        <v>80.2</v>
      </c>
      <c r="V20" s="10">
        <v>48.1</v>
      </c>
      <c r="W20" s="9">
        <f t="shared" si="8"/>
        <v>59.97506234413965</v>
      </c>
      <c r="X20" s="10"/>
      <c r="Y20" s="10"/>
      <c r="Z20" s="9" t="e">
        <f t="shared" si="9"/>
        <v>#DIV/0!</v>
      </c>
      <c r="AA20" s="10">
        <v>2</v>
      </c>
      <c r="AB20" s="10"/>
      <c r="AC20" s="9">
        <f t="shared" si="10"/>
        <v>0</v>
      </c>
      <c r="AD20" s="10"/>
      <c r="AE20" s="10"/>
      <c r="AF20" s="9" t="e">
        <f t="shared" si="11"/>
        <v>#DIV/0!</v>
      </c>
      <c r="AG20" s="10">
        <v>2017.9</v>
      </c>
      <c r="AH20" s="10">
        <v>604.1</v>
      </c>
      <c r="AI20" s="9">
        <f t="shared" si="12"/>
        <v>29.937063283611675</v>
      </c>
      <c r="AJ20" s="9">
        <v>1002.7</v>
      </c>
      <c r="AK20" s="9">
        <v>398.5</v>
      </c>
      <c r="AL20" s="9">
        <f t="shared" si="13"/>
        <v>39.74269472424454</v>
      </c>
      <c r="AM20" s="9"/>
      <c r="AN20" s="9"/>
      <c r="AO20" s="9" t="e">
        <f t="shared" si="14"/>
        <v>#DIV/0!</v>
      </c>
      <c r="AP20" s="11"/>
      <c r="AQ20" s="11"/>
      <c r="AR20" s="9" t="e">
        <f t="shared" si="15"/>
        <v>#DIV/0!</v>
      </c>
      <c r="AS20" s="10"/>
      <c r="AT20" s="10"/>
      <c r="AU20" s="9" t="e">
        <f t="shared" si="16"/>
        <v>#DIV/0!</v>
      </c>
      <c r="AV20" s="11">
        <v>4279.9</v>
      </c>
      <c r="AW20" s="11">
        <v>1771.2</v>
      </c>
      <c r="AX20" s="9">
        <f t="shared" si="17"/>
        <v>41.38414448935723</v>
      </c>
      <c r="AY20" s="11">
        <v>750.7</v>
      </c>
      <c r="AZ20" s="11">
        <v>333.5</v>
      </c>
      <c r="BA20" s="9">
        <f t="shared" si="18"/>
        <v>44.42520314373251</v>
      </c>
      <c r="BB20" s="9">
        <v>669.2</v>
      </c>
      <c r="BC20" s="11">
        <v>259.8</v>
      </c>
      <c r="BD20" s="9">
        <f t="shared" si="19"/>
        <v>38.822474596533176</v>
      </c>
      <c r="BE20" s="11">
        <v>628.5</v>
      </c>
      <c r="BF20" s="11">
        <v>155.9</v>
      </c>
      <c r="BG20" s="9">
        <f t="shared" si="20"/>
        <v>24.805091487669053</v>
      </c>
      <c r="BH20" s="11">
        <v>714.6</v>
      </c>
      <c r="BI20" s="11">
        <v>395.9</v>
      </c>
      <c r="BJ20" s="9">
        <f t="shared" si="21"/>
        <v>55.40162328575426</v>
      </c>
      <c r="BK20" s="11">
        <v>1673.5</v>
      </c>
      <c r="BL20" s="11">
        <v>855.7</v>
      </c>
      <c r="BM20" s="9">
        <f t="shared" si="22"/>
        <v>51.1323573349268</v>
      </c>
      <c r="BN20" s="17">
        <v>999.3</v>
      </c>
      <c r="BO20" s="12">
        <v>449.3</v>
      </c>
      <c r="BP20" s="9">
        <f t="shared" si="23"/>
        <v>44.96147303112179</v>
      </c>
      <c r="BQ20" s="12">
        <v>156.1</v>
      </c>
      <c r="BR20" s="12">
        <v>132.5</v>
      </c>
      <c r="BS20" s="9">
        <f t="shared" si="24"/>
        <v>84.88148622677771</v>
      </c>
      <c r="BT20" s="12"/>
      <c r="BU20" s="12"/>
      <c r="BV20" s="9" t="e">
        <f t="shared" si="25"/>
        <v>#DIV/0!</v>
      </c>
      <c r="BW20" s="13">
        <f t="shared" si="27"/>
        <v>-248.39999999999964</v>
      </c>
      <c r="BX20" s="13">
        <f t="shared" si="26"/>
        <v>-148.70000000000005</v>
      </c>
      <c r="BY20" s="9"/>
    </row>
    <row r="21" spans="1:77" ht="12.75">
      <c r="A21" s="6">
        <v>6</v>
      </c>
      <c r="B21" s="7" t="s">
        <v>39</v>
      </c>
      <c r="C21" s="8">
        <f t="shared" si="1"/>
        <v>4998</v>
      </c>
      <c r="D21" s="8">
        <f t="shared" si="2"/>
        <v>1122.9</v>
      </c>
      <c r="E21" s="9">
        <f t="shared" si="0"/>
        <v>22.46698679471789</v>
      </c>
      <c r="F21" s="10">
        <v>624.6</v>
      </c>
      <c r="G21" s="10">
        <v>230.2</v>
      </c>
      <c r="H21" s="9">
        <f t="shared" si="3"/>
        <v>36.85558757604867</v>
      </c>
      <c r="I21" s="10">
        <v>331.6</v>
      </c>
      <c r="J21" s="10">
        <v>129.5</v>
      </c>
      <c r="K21" s="9">
        <f t="shared" si="4"/>
        <v>39.05307599517491</v>
      </c>
      <c r="L21" s="10">
        <v>8.8</v>
      </c>
      <c r="M21" s="10">
        <v>12.1</v>
      </c>
      <c r="N21" s="9">
        <f t="shared" si="5"/>
        <v>137.49999999999997</v>
      </c>
      <c r="O21" s="10">
        <v>50.7</v>
      </c>
      <c r="P21" s="10">
        <v>2.6</v>
      </c>
      <c r="Q21" s="9">
        <f t="shared" si="6"/>
        <v>5.128205128205128</v>
      </c>
      <c r="R21" s="10">
        <v>170.9</v>
      </c>
      <c r="S21" s="10">
        <v>74.6</v>
      </c>
      <c r="T21" s="9">
        <f t="shared" si="7"/>
        <v>43.65125804564072</v>
      </c>
      <c r="U21" s="10">
        <v>6.8</v>
      </c>
      <c r="V21" s="10">
        <v>1.8</v>
      </c>
      <c r="W21" s="9">
        <f t="shared" si="8"/>
        <v>26.47058823529412</v>
      </c>
      <c r="X21" s="10"/>
      <c r="Y21" s="10"/>
      <c r="Z21" s="9" t="e">
        <f t="shared" si="9"/>
        <v>#DIV/0!</v>
      </c>
      <c r="AA21" s="10">
        <v>2</v>
      </c>
      <c r="AB21" s="10"/>
      <c r="AC21" s="9">
        <f t="shared" si="10"/>
        <v>0</v>
      </c>
      <c r="AD21" s="10"/>
      <c r="AE21" s="10"/>
      <c r="AF21" s="9" t="e">
        <f t="shared" si="11"/>
        <v>#DIV/0!</v>
      </c>
      <c r="AG21" s="10">
        <v>4373.4</v>
      </c>
      <c r="AH21" s="10">
        <v>892.7</v>
      </c>
      <c r="AI21" s="9">
        <f t="shared" si="12"/>
        <v>20.41203640188412</v>
      </c>
      <c r="AJ21" s="9">
        <v>1889.3</v>
      </c>
      <c r="AK21" s="9">
        <v>778.7</v>
      </c>
      <c r="AL21" s="9">
        <f t="shared" si="13"/>
        <v>41.21632350606045</v>
      </c>
      <c r="AM21" s="9"/>
      <c r="AN21" s="9"/>
      <c r="AO21" s="9" t="e">
        <f t="shared" si="14"/>
        <v>#DIV/0!</v>
      </c>
      <c r="AP21" s="11"/>
      <c r="AQ21" s="11"/>
      <c r="AR21" s="9" t="e">
        <f t="shared" si="15"/>
        <v>#DIV/0!</v>
      </c>
      <c r="AS21" s="10"/>
      <c r="AT21" s="10"/>
      <c r="AU21" s="9" t="e">
        <f t="shared" si="16"/>
        <v>#DIV/0!</v>
      </c>
      <c r="AV21" s="11">
        <v>4985.6</v>
      </c>
      <c r="AW21" s="11">
        <v>1042.1</v>
      </c>
      <c r="AX21" s="9">
        <f t="shared" si="17"/>
        <v>20.902198331193837</v>
      </c>
      <c r="AY21" s="11">
        <v>671.1</v>
      </c>
      <c r="AZ21" s="11">
        <v>253.9</v>
      </c>
      <c r="BA21" s="9">
        <f t="shared" si="18"/>
        <v>37.833407837878106</v>
      </c>
      <c r="BB21" s="9">
        <v>669.2</v>
      </c>
      <c r="BC21" s="11">
        <v>252.5</v>
      </c>
      <c r="BD21" s="9">
        <f t="shared" si="19"/>
        <v>37.731619844590554</v>
      </c>
      <c r="BE21" s="11">
        <v>706.1</v>
      </c>
      <c r="BF21" s="11">
        <v>95.9</v>
      </c>
      <c r="BG21" s="9">
        <f t="shared" si="20"/>
        <v>13.581645659255063</v>
      </c>
      <c r="BH21" s="11">
        <v>395.8</v>
      </c>
      <c r="BI21" s="11">
        <v>141.4</v>
      </c>
      <c r="BJ21" s="9">
        <f t="shared" si="21"/>
        <v>35.725113693784735</v>
      </c>
      <c r="BK21" s="16">
        <v>2949.1</v>
      </c>
      <c r="BL21" s="11">
        <v>532.4</v>
      </c>
      <c r="BM21" s="9">
        <f t="shared" si="22"/>
        <v>18.05296531145095</v>
      </c>
      <c r="BN21" s="12">
        <v>758.7</v>
      </c>
      <c r="BO21" s="12">
        <v>232</v>
      </c>
      <c r="BP21" s="9">
        <f t="shared" si="23"/>
        <v>30.578621325952287</v>
      </c>
      <c r="BQ21" s="12">
        <v>231</v>
      </c>
      <c r="BR21" s="12">
        <v>160</v>
      </c>
      <c r="BS21" s="9">
        <f t="shared" si="24"/>
        <v>69.26406926406926</v>
      </c>
      <c r="BT21" s="12"/>
      <c r="BU21" s="12"/>
      <c r="BV21" s="9" t="e">
        <f t="shared" si="25"/>
        <v>#DIV/0!</v>
      </c>
      <c r="BW21" s="13">
        <f t="shared" si="27"/>
        <v>12.399999999999636</v>
      </c>
      <c r="BX21" s="13">
        <f t="shared" si="26"/>
        <v>80.80000000000018</v>
      </c>
      <c r="BY21" s="9"/>
    </row>
    <row r="22" spans="1:77" ht="12.75">
      <c r="A22" s="6">
        <v>7</v>
      </c>
      <c r="B22" s="7" t="s">
        <v>40</v>
      </c>
      <c r="C22" s="8">
        <f t="shared" si="1"/>
        <v>3057.4</v>
      </c>
      <c r="D22" s="8">
        <f t="shared" si="2"/>
        <v>785.5</v>
      </c>
      <c r="E22" s="9">
        <f t="shared" si="0"/>
        <v>25.691764244128994</v>
      </c>
      <c r="F22" s="10">
        <v>160.1</v>
      </c>
      <c r="G22" s="10">
        <v>43.7</v>
      </c>
      <c r="H22" s="9">
        <f t="shared" si="3"/>
        <v>27.29544034978139</v>
      </c>
      <c r="I22" s="10">
        <v>31.8</v>
      </c>
      <c r="J22" s="10">
        <v>7</v>
      </c>
      <c r="K22" s="9">
        <f t="shared" si="4"/>
        <v>22.0125786163522</v>
      </c>
      <c r="L22" s="10"/>
      <c r="M22" s="10">
        <v>5.7</v>
      </c>
      <c r="N22" s="9" t="e">
        <f t="shared" si="5"/>
        <v>#DIV/0!</v>
      </c>
      <c r="O22" s="10">
        <v>26.3</v>
      </c>
      <c r="P22" s="10">
        <v>0.5</v>
      </c>
      <c r="Q22" s="9">
        <f t="shared" si="6"/>
        <v>1.9011406844106464</v>
      </c>
      <c r="R22" s="10">
        <v>69.9</v>
      </c>
      <c r="S22" s="10">
        <v>8.4</v>
      </c>
      <c r="T22" s="9">
        <f t="shared" si="7"/>
        <v>12.017167381974248</v>
      </c>
      <c r="U22" s="10">
        <v>4.9</v>
      </c>
      <c r="V22" s="10">
        <v>0.7</v>
      </c>
      <c r="W22" s="9">
        <f t="shared" si="8"/>
        <v>14.285714285714285</v>
      </c>
      <c r="X22" s="10"/>
      <c r="Y22" s="10"/>
      <c r="Z22" s="9" t="e">
        <f t="shared" si="9"/>
        <v>#DIV/0!</v>
      </c>
      <c r="AA22" s="10">
        <v>12</v>
      </c>
      <c r="AB22" s="10">
        <v>3.8</v>
      </c>
      <c r="AC22" s="9">
        <f t="shared" si="10"/>
        <v>31.666666666666664</v>
      </c>
      <c r="AD22" s="10"/>
      <c r="AE22" s="10"/>
      <c r="AF22" s="9" t="e">
        <f t="shared" si="11"/>
        <v>#DIV/0!</v>
      </c>
      <c r="AG22" s="10">
        <v>2897.3</v>
      </c>
      <c r="AH22" s="10">
        <v>741.8</v>
      </c>
      <c r="AI22" s="9">
        <f t="shared" si="12"/>
        <v>25.603147758257684</v>
      </c>
      <c r="AJ22" s="9">
        <v>1099.2</v>
      </c>
      <c r="AK22" s="9">
        <v>455.7</v>
      </c>
      <c r="AL22" s="9">
        <f t="shared" si="13"/>
        <v>41.45742358078602</v>
      </c>
      <c r="AM22" s="9">
        <v>439.7</v>
      </c>
      <c r="AN22" s="9">
        <v>183.3</v>
      </c>
      <c r="AO22" s="9">
        <f t="shared" si="14"/>
        <v>41.687514214236984</v>
      </c>
      <c r="AP22" s="11"/>
      <c r="AQ22" s="11"/>
      <c r="AR22" s="9" t="e">
        <f t="shared" si="15"/>
        <v>#DIV/0!</v>
      </c>
      <c r="AS22" s="10"/>
      <c r="AT22" s="10"/>
      <c r="AU22" s="9" t="e">
        <f t="shared" si="16"/>
        <v>#DIV/0!</v>
      </c>
      <c r="AV22" s="11">
        <v>3096.7</v>
      </c>
      <c r="AW22" s="11">
        <v>738.5</v>
      </c>
      <c r="AX22" s="9">
        <f t="shared" si="17"/>
        <v>23.847967190880617</v>
      </c>
      <c r="AY22" s="11">
        <v>675.4</v>
      </c>
      <c r="AZ22" s="11">
        <v>233.7</v>
      </c>
      <c r="BA22" s="9">
        <f t="shared" si="18"/>
        <v>34.60171750074031</v>
      </c>
      <c r="BB22" s="9">
        <v>669.2</v>
      </c>
      <c r="BC22" s="11">
        <v>233</v>
      </c>
      <c r="BD22" s="9">
        <f t="shared" si="19"/>
        <v>34.81769276748356</v>
      </c>
      <c r="BE22" s="11">
        <v>381.2</v>
      </c>
      <c r="BF22" s="11">
        <v>56.4</v>
      </c>
      <c r="BG22" s="9">
        <f t="shared" si="20"/>
        <v>14.795383001049316</v>
      </c>
      <c r="BH22" s="16">
        <v>221.6</v>
      </c>
      <c r="BI22" s="11">
        <v>56.1</v>
      </c>
      <c r="BJ22" s="9">
        <f t="shared" si="21"/>
        <v>25.315884476534293</v>
      </c>
      <c r="BK22" s="11">
        <v>1156.9</v>
      </c>
      <c r="BL22" s="11">
        <v>372.1</v>
      </c>
      <c r="BM22" s="9">
        <f t="shared" si="22"/>
        <v>32.163540496153516</v>
      </c>
      <c r="BN22" s="12">
        <v>447.8</v>
      </c>
      <c r="BO22" s="12">
        <v>200.4</v>
      </c>
      <c r="BP22" s="9">
        <f t="shared" si="23"/>
        <v>44.752121482804824</v>
      </c>
      <c r="BQ22" s="12">
        <v>120</v>
      </c>
      <c r="BR22" s="12">
        <v>60.6</v>
      </c>
      <c r="BS22" s="9">
        <f>BR22/BQ22*100</f>
        <v>50.5</v>
      </c>
      <c r="BT22" s="12"/>
      <c r="BU22" s="12"/>
      <c r="BV22" s="9" t="e">
        <f t="shared" si="25"/>
        <v>#DIV/0!</v>
      </c>
      <c r="BW22" s="13">
        <f t="shared" si="27"/>
        <v>-39.29999999999973</v>
      </c>
      <c r="BX22" s="13">
        <f t="shared" si="26"/>
        <v>47</v>
      </c>
      <c r="BY22" s="9"/>
    </row>
    <row r="23" spans="1:77" ht="12.75">
      <c r="A23" s="6">
        <v>8</v>
      </c>
      <c r="B23" s="7" t="s">
        <v>41</v>
      </c>
      <c r="C23" s="8">
        <f t="shared" si="1"/>
        <v>3913.5</v>
      </c>
      <c r="D23" s="8">
        <f t="shared" si="2"/>
        <v>1420.1</v>
      </c>
      <c r="E23" s="9">
        <f t="shared" si="0"/>
        <v>36.28721093650185</v>
      </c>
      <c r="F23" s="10">
        <v>895.9</v>
      </c>
      <c r="G23" s="10">
        <v>390.9</v>
      </c>
      <c r="H23" s="9">
        <f t="shared" si="3"/>
        <v>43.63210179707557</v>
      </c>
      <c r="I23" s="10">
        <v>422.8</v>
      </c>
      <c r="J23" s="10">
        <v>204.3</v>
      </c>
      <c r="K23" s="9">
        <f t="shared" si="4"/>
        <v>48.32071901608326</v>
      </c>
      <c r="L23" s="10"/>
      <c r="M23" s="10">
        <v>0.8</v>
      </c>
      <c r="N23" s="9" t="e">
        <f t="shared" si="5"/>
        <v>#DIV/0!</v>
      </c>
      <c r="O23" s="10">
        <v>69.3</v>
      </c>
      <c r="P23" s="10">
        <v>0.4</v>
      </c>
      <c r="Q23" s="9">
        <f t="shared" si="6"/>
        <v>0.5772005772005773</v>
      </c>
      <c r="R23" s="10">
        <v>389.1</v>
      </c>
      <c r="S23" s="10">
        <v>160.6</v>
      </c>
      <c r="T23" s="9">
        <f t="shared" si="7"/>
        <v>41.274736571575424</v>
      </c>
      <c r="U23" s="10">
        <v>2.7</v>
      </c>
      <c r="V23" s="10">
        <v>1.3</v>
      </c>
      <c r="W23" s="9">
        <f t="shared" si="8"/>
        <v>48.148148148148145</v>
      </c>
      <c r="X23" s="10"/>
      <c r="Y23" s="10"/>
      <c r="Z23" s="9" t="e">
        <f t="shared" si="9"/>
        <v>#DIV/0!</v>
      </c>
      <c r="AA23" s="10">
        <v>2</v>
      </c>
      <c r="AB23" s="10"/>
      <c r="AC23" s="9">
        <f t="shared" si="10"/>
        <v>0</v>
      </c>
      <c r="AD23" s="10"/>
      <c r="AE23" s="10"/>
      <c r="AF23" s="9" t="e">
        <f t="shared" si="11"/>
        <v>#DIV/0!</v>
      </c>
      <c r="AG23" s="10">
        <v>3017.6</v>
      </c>
      <c r="AH23" s="10">
        <v>1029.2</v>
      </c>
      <c r="AI23" s="9">
        <f t="shared" si="12"/>
        <v>34.10657476139979</v>
      </c>
      <c r="AJ23" s="9">
        <v>1379.3</v>
      </c>
      <c r="AK23" s="9">
        <v>566.7</v>
      </c>
      <c r="AL23" s="9">
        <f t="shared" si="13"/>
        <v>41.08605814543609</v>
      </c>
      <c r="AM23" s="9"/>
      <c r="AN23" s="9"/>
      <c r="AO23" s="9" t="e">
        <f t="shared" si="14"/>
        <v>#DIV/0!</v>
      </c>
      <c r="AP23" s="11"/>
      <c r="AQ23" s="11"/>
      <c r="AR23" s="9" t="e">
        <f t="shared" si="15"/>
        <v>#DIV/0!</v>
      </c>
      <c r="AS23" s="10"/>
      <c r="AT23" s="10"/>
      <c r="AU23" s="9" t="e">
        <f t="shared" si="16"/>
        <v>#DIV/0!</v>
      </c>
      <c r="AV23" s="11">
        <v>3997.2</v>
      </c>
      <c r="AW23" s="11">
        <v>1250.2</v>
      </c>
      <c r="AX23" s="9">
        <f t="shared" si="17"/>
        <v>31.276893825677977</v>
      </c>
      <c r="AY23" s="11">
        <v>673.5</v>
      </c>
      <c r="AZ23" s="11">
        <v>290.8</v>
      </c>
      <c r="BA23" s="9">
        <f t="shared" si="18"/>
        <v>43.17743132887899</v>
      </c>
      <c r="BB23" s="9">
        <v>669.2</v>
      </c>
      <c r="BC23" s="11">
        <v>286.9</v>
      </c>
      <c r="BD23" s="9">
        <f t="shared" si="19"/>
        <v>42.87208607292289</v>
      </c>
      <c r="BE23" s="11">
        <v>604.9</v>
      </c>
      <c r="BF23" s="11">
        <v>26.6</v>
      </c>
      <c r="BG23" s="9">
        <f t="shared" si="20"/>
        <v>4.3974210613324525</v>
      </c>
      <c r="BH23" s="11">
        <v>749.8</v>
      </c>
      <c r="BI23" s="11">
        <v>477</v>
      </c>
      <c r="BJ23" s="9">
        <f t="shared" si="21"/>
        <v>63.61696452387303</v>
      </c>
      <c r="BK23" s="11">
        <v>1147.1</v>
      </c>
      <c r="BL23" s="11">
        <v>438.9</v>
      </c>
      <c r="BM23" s="9">
        <f t="shared" si="22"/>
        <v>38.26170342603086</v>
      </c>
      <c r="BN23" s="12">
        <v>792.6</v>
      </c>
      <c r="BO23" s="12">
        <v>296.6</v>
      </c>
      <c r="BP23" s="9">
        <f t="shared" si="23"/>
        <v>37.42114559677013</v>
      </c>
      <c r="BQ23" s="17">
        <v>70</v>
      </c>
      <c r="BR23" s="12">
        <v>35</v>
      </c>
      <c r="BS23" s="9">
        <f t="shared" si="24"/>
        <v>50</v>
      </c>
      <c r="BT23" s="12"/>
      <c r="BU23" s="12"/>
      <c r="BV23" s="9" t="e">
        <f t="shared" si="25"/>
        <v>#DIV/0!</v>
      </c>
      <c r="BW23" s="13">
        <f t="shared" si="27"/>
        <v>-83.69999999999982</v>
      </c>
      <c r="BX23" s="13">
        <f t="shared" si="26"/>
        <v>169.89999999999986</v>
      </c>
      <c r="BY23" s="9"/>
    </row>
    <row r="24" spans="1:77" ht="12.75">
      <c r="A24" s="6">
        <v>9</v>
      </c>
      <c r="B24" s="7" t="s">
        <v>42</v>
      </c>
      <c r="C24" s="8">
        <f t="shared" si="1"/>
        <v>6893</v>
      </c>
      <c r="D24" s="8">
        <f t="shared" si="2"/>
        <v>2552.1</v>
      </c>
      <c r="E24" s="9">
        <f t="shared" si="0"/>
        <v>37.02451762657768</v>
      </c>
      <c r="F24" s="10">
        <v>1568.2</v>
      </c>
      <c r="G24" s="10">
        <v>391</v>
      </c>
      <c r="H24" s="9">
        <f t="shared" si="3"/>
        <v>24.933044254559366</v>
      </c>
      <c r="I24" s="10">
        <v>962.5</v>
      </c>
      <c r="J24" s="10">
        <v>312.4</v>
      </c>
      <c r="K24" s="9">
        <f t="shared" si="4"/>
        <v>32.457142857142856</v>
      </c>
      <c r="L24" s="10">
        <v>60.9</v>
      </c>
      <c r="M24" s="10">
        <v>16.1</v>
      </c>
      <c r="N24" s="9">
        <f t="shared" si="5"/>
        <v>26.436781609195403</v>
      </c>
      <c r="O24" s="10">
        <v>63.9</v>
      </c>
      <c r="P24" s="10">
        <v>17</v>
      </c>
      <c r="Q24" s="9">
        <f t="shared" si="6"/>
        <v>26.604068857589986</v>
      </c>
      <c r="R24" s="10">
        <v>439.8</v>
      </c>
      <c r="S24" s="10">
        <v>12.8</v>
      </c>
      <c r="T24" s="9">
        <f t="shared" si="7"/>
        <v>2.9104138244656665</v>
      </c>
      <c r="U24" s="10">
        <v>10</v>
      </c>
      <c r="V24" s="10">
        <v>7.7</v>
      </c>
      <c r="W24" s="9">
        <f t="shared" si="8"/>
        <v>77</v>
      </c>
      <c r="X24" s="10"/>
      <c r="Y24" s="10"/>
      <c r="Z24" s="9" t="e">
        <f t="shared" si="9"/>
        <v>#DIV/0!</v>
      </c>
      <c r="AA24" s="10">
        <v>10</v>
      </c>
      <c r="AB24" s="10">
        <v>4</v>
      </c>
      <c r="AC24" s="9">
        <f t="shared" si="10"/>
        <v>40</v>
      </c>
      <c r="AD24" s="10"/>
      <c r="AE24" s="10"/>
      <c r="AF24" s="9" t="e">
        <f t="shared" si="11"/>
        <v>#DIV/0!</v>
      </c>
      <c r="AG24" s="10">
        <v>5324.8</v>
      </c>
      <c r="AH24" s="10">
        <v>2161.1</v>
      </c>
      <c r="AI24" s="9">
        <f t="shared" si="12"/>
        <v>40.58556189903846</v>
      </c>
      <c r="AJ24" s="9">
        <v>3094.6</v>
      </c>
      <c r="AK24" s="9">
        <v>1272.5</v>
      </c>
      <c r="AL24" s="9">
        <f t="shared" si="13"/>
        <v>41.12001551088994</v>
      </c>
      <c r="AM24" s="9"/>
      <c r="AN24" s="9"/>
      <c r="AO24" s="9" t="e">
        <f t="shared" si="14"/>
        <v>#DIV/0!</v>
      </c>
      <c r="AP24" s="11"/>
      <c r="AQ24" s="11"/>
      <c r="AR24" s="9" t="e">
        <f t="shared" si="15"/>
        <v>#DIV/0!</v>
      </c>
      <c r="AS24" s="10"/>
      <c r="AT24" s="10"/>
      <c r="AU24" s="9" t="e">
        <f t="shared" si="16"/>
        <v>#DIV/0!</v>
      </c>
      <c r="AV24" s="11">
        <v>6946.4</v>
      </c>
      <c r="AW24" s="11">
        <v>2522.8</v>
      </c>
      <c r="AX24" s="9">
        <f t="shared" si="17"/>
        <v>36.31809282506047</v>
      </c>
      <c r="AY24" s="11">
        <v>956.1</v>
      </c>
      <c r="AZ24" s="11">
        <v>309.4</v>
      </c>
      <c r="BA24" s="9">
        <f t="shared" si="18"/>
        <v>32.360631733082315</v>
      </c>
      <c r="BB24" s="9">
        <v>954.5</v>
      </c>
      <c r="BC24" s="11">
        <v>309.4</v>
      </c>
      <c r="BD24" s="9">
        <f t="shared" si="19"/>
        <v>32.41487689889995</v>
      </c>
      <c r="BE24" s="11">
        <v>1135.9</v>
      </c>
      <c r="BF24" s="11">
        <v>181.1</v>
      </c>
      <c r="BG24" s="9">
        <f t="shared" si="20"/>
        <v>15.9433048683863</v>
      </c>
      <c r="BH24" s="11">
        <v>1037.8</v>
      </c>
      <c r="BI24" s="11">
        <v>406.6</v>
      </c>
      <c r="BJ24" s="9">
        <f t="shared" si="21"/>
        <v>39.17903256889574</v>
      </c>
      <c r="BK24" s="11">
        <v>2317.1</v>
      </c>
      <c r="BL24" s="11">
        <v>898.5</v>
      </c>
      <c r="BM24" s="9">
        <f t="shared" si="22"/>
        <v>38.776919425143504</v>
      </c>
      <c r="BN24" s="12">
        <v>1727.8</v>
      </c>
      <c r="BO24" s="12">
        <v>571.4</v>
      </c>
      <c r="BP24" s="9">
        <f t="shared" si="23"/>
        <v>33.070957286723</v>
      </c>
      <c r="BQ24" s="12">
        <v>0</v>
      </c>
      <c r="BR24" s="12"/>
      <c r="BS24" s="9" t="e">
        <f t="shared" si="24"/>
        <v>#DIV/0!</v>
      </c>
      <c r="BT24" s="12"/>
      <c r="BU24" s="12"/>
      <c r="BV24" s="9" t="e">
        <f t="shared" si="25"/>
        <v>#DIV/0!</v>
      </c>
      <c r="BW24" s="13">
        <f t="shared" si="27"/>
        <v>-53.399999999999636</v>
      </c>
      <c r="BX24" s="13">
        <f t="shared" si="26"/>
        <v>29.299999999999727</v>
      </c>
      <c r="BY24" s="9"/>
    </row>
    <row r="25" spans="1:77" ht="15.75" customHeight="1">
      <c r="A25" s="6">
        <v>10</v>
      </c>
      <c r="B25" s="7" t="s">
        <v>43</v>
      </c>
      <c r="C25" s="8">
        <f t="shared" si="1"/>
        <v>2495.2</v>
      </c>
      <c r="D25" s="8">
        <f t="shared" si="2"/>
        <v>862</v>
      </c>
      <c r="E25" s="9">
        <f t="shared" si="0"/>
        <v>34.54632895158705</v>
      </c>
      <c r="F25" s="10">
        <v>224</v>
      </c>
      <c r="G25" s="10">
        <v>47.1</v>
      </c>
      <c r="H25" s="9">
        <f t="shared" si="3"/>
        <v>21.026785714285715</v>
      </c>
      <c r="I25" s="10">
        <v>92.9</v>
      </c>
      <c r="J25" s="10">
        <v>22.4</v>
      </c>
      <c r="K25" s="9">
        <f t="shared" si="4"/>
        <v>24.11194833153929</v>
      </c>
      <c r="L25" s="10"/>
      <c r="M25" s="10">
        <v>0.2</v>
      </c>
      <c r="N25" s="9" t="e">
        <f>M25/L25*100</f>
        <v>#DIV/0!</v>
      </c>
      <c r="O25" s="10">
        <v>32.9</v>
      </c>
      <c r="P25" s="10">
        <v>0.5</v>
      </c>
      <c r="Q25" s="9">
        <f t="shared" si="6"/>
        <v>1.5197568389057752</v>
      </c>
      <c r="R25" s="10">
        <v>86.1</v>
      </c>
      <c r="S25" s="10">
        <v>1.8</v>
      </c>
      <c r="T25" s="9">
        <f t="shared" si="7"/>
        <v>2.0905923344947737</v>
      </c>
      <c r="U25" s="10">
        <v>0.2</v>
      </c>
      <c r="V25" s="10">
        <v>2.2</v>
      </c>
      <c r="W25" s="9">
        <f t="shared" si="8"/>
        <v>1100</v>
      </c>
      <c r="X25" s="10"/>
      <c r="Y25" s="10"/>
      <c r="Z25" s="9" t="e">
        <f t="shared" si="9"/>
        <v>#DIV/0!</v>
      </c>
      <c r="AA25" s="10">
        <v>5.9</v>
      </c>
      <c r="AB25" s="10"/>
      <c r="AC25" s="9">
        <f t="shared" si="10"/>
        <v>0</v>
      </c>
      <c r="AD25" s="10"/>
      <c r="AE25" s="10"/>
      <c r="AF25" s="9" t="e">
        <f t="shared" si="11"/>
        <v>#DIV/0!</v>
      </c>
      <c r="AG25" s="10">
        <v>2271.2</v>
      </c>
      <c r="AH25" s="10">
        <v>814.9</v>
      </c>
      <c r="AI25" s="9">
        <f t="shared" si="12"/>
        <v>35.87971116590349</v>
      </c>
      <c r="AJ25" s="9">
        <v>1544.2</v>
      </c>
      <c r="AK25" s="9">
        <v>640.2</v>
      </c>
      <c r="AL25" s="9">
        <f t="shared" si="13"/>
        <v>41.45836031602124</v>
      </c>
      <c r="AM25" s="9">
        <v>159.9</v>
      </c>
      <c r="AN25" s="9">
        <v>66.6</v>
      </c>
      <c r="AO25" s="9">
        <f t="shared" si="14"/>
        <v>41.651031894934334</v>
      </c>
      <c r="AP25" s="11"/>
      <c r="AQ25" s="11"/>
      <c r="AR25" s="9" t="e">
        <f t="shared" si="15"/>
        <v>#DIV/0!</v>
      </c>
      <c r="AS25" s="10"/>
      <c r="AT25" s="10"/>
      <c r="AU25" s="9" t="e">
        <f t="shared" si="16"/>
        <v>#DIV/0!</v>
      </c>
      <c r="AV25" s="11">
        <v>2497.5</v>
      </c>
      <c r="AW25" s="11">
        <v>815.6</v>
      </c>
      <c r="AX25" s="9">
        <f t="shared" si="17"/>
        <v>32.65665665665666</v>
      </c>
      <c r="AY25" s="11">
        <v>674.2</v>
      </c>
      <c r="AZ25" s="11">
        <v>233.1</v>
      </c>
      <c r="BA25" s="9">
        <f t="shared" si="18"/>
        <v>34.5743102936814</v>
      </c>
      <c r="BB25" s="9">
        <v>669.1</v>
      </c>
      <c r="BC25" s="11">
        <v>233.1</v>
      </c>
      <c r="BD25" s="9">
        <f t="shared" si="19"/>
        <v>34.837841877148406</v>
      </c>
      <c r="BE25" s="11">
        <v>522.3</v>
      </c>
      <c r="BF25" s="11">
        <v>81.2</v>
      </c>
      <c r="BG25" s="9">
        <f t="shared" si="20"/>
        <v>15.546620716063567</v>
      </c>
      <c r="BH25" s="11">
        <v>260.6</v>
      </c>
      <c r="BI25" s="11">
        <v>112.4</v>
      </c>
      <c r="BJ25" s="9">
        <f t="shared" si="21"/>
        <v>43.13123561013047</v>
      </c>
      <c r="BK25" s="16">
        <v>980.4</v>
      </c>
      <c r="BL25" s="11">
        <v>375.9</v>
      </c>
      <c r="BM25" s="9">
        <f t="shared" si="22"/>
        <v>38.34149326805385</v>
      </c>
      <c r="BN25" s="12">
        <v>656.1</v>
      </c>
      <c r="BO25" s="12">
        <v>219.7</v>
      </c>
      <c r="BP25" s="9">
        <f t="shared" si="23"/>
        <v>33.4857491236092</v>
      </c>
      <c r="BQ25" s="17">
        <v>100</v>
      </c>
      <c r="BR25" s="12">
        <v>95</v>
      </c>
      <c r="BS25" s="9">
        <f t="shared" si="24"/>
        <v>95</v>
      </c>
      <c r="BT25" s="12"/>
      <c r="BU25" s="12"/>
      <c r="BV25" s="9" t="e">
        <f t="shared" si="25"/>
        <v>#DIV/0!</v>
      </c>
      <c r="BW25" s="13">
        <f t="shared" si="27"/>
        <v>-2.300000000000182</v>
      </c>
      <c r="BX25" s="13">
        <f t="shared" si="26"/>
        <v>46.39999999999998</v>
      </c>
      <c r="BY25" s="9"/>
    </row>
    <row r="26" spans="1:77" ht="12.75">
      <c r="A26" s="6">
        <v>11</v>
      </c>
      <c r="B26" s="7" t="s">
        <v>44</v>
      </c>
      <c r="C26" s="8">
        <f t="shared" si="1"/>
        <v>3478.5</v>
      </c>
      <c r="D26" s="8">
        <f t="shared" si="2"/>
        <v>984.2</v>
      </c>
      <c r="E26" s="9">
        <f t="shared" si="0"/>
        <v>28.293804800919936</v>
      </c>
      <c r="F26" s="10">
        <v>155.8</v>
      </c>
      <c r="G26" s="10">
        <v>59.7</v>
      </c>
      <c r="H26" s="9">
        <f t="shared" si="3"/>
        <v>38.3183568677792</v>
      </c>
      <c r="I26" s="10">
        <v>53.7</v>
      </c>
      <c r="J26" s="10">
        <v>19.1</v>
      </c>
      <c r="K26" s="9">
        <f t="shared" si="4"/>
        <v>35.567970204841714</v>
      </c>
      <c r="L26" s="10">
        <v>3.6</v>
      </c>
      <c r="M26" s="10">
        <v>4.1</v>
      </c>
      <c r="N26" s="9">
        <f t="shared" si="5"/>
        <v>113.88888888888889</v>
      </c>
      <c r="O26" s="10">
        <v>30.6</v>
      </c>
      <c r="P26" s="10">
        <v>24.4</v>
      </c>
      <c r="Q26" s="9">
        <f t="shared" si="6"/>
        <v>79.73856209150327</v>
      </c>
      <c r="R26" s="10">
        <v>54.6</v>
      </c>
      <c r="S26" s="10">
        <v>5</v>
      </c>
      <c r="T26" s="9">
        <f t="shared" si="7"/>
        <v>9.157509157509157</v>
      </c>
      <c r="U26" s="10">
        <v>6.8</v>
      </c>
      <c r="V26" s="10"/>
      <c r="W26" s="9">
        <f t="shared" si="8"/>
        <v>0</v>
      </c>
      <c r="X26" s="10"/>
      <c r="Y26" s="10"/>
      <c r="Z26" s="9" t="e">
        <f t="shared" si="9"/>
        <v>#DIV/0!</v>
      </c>
      <c r="AA26" s="10"/>
      <c r="AB26" s="10"/>
      <c r="AC26" s="9" t="e">
        <f t="shared" si="10"/>
        <v>#DIV/0!</v>
      </c>
      <c r="AD26" s="10"/>
      <c r="AE26" s="10"/>
      <c r="AF26" s="9" t="e">
        <f t="shared" si="11"/>
        <v>#DIV/0!</v>
      </c>
      <c r="AG26" s="10">
        <v>3322.7</v>
      </c>
      <c r="AH26" s="10">
        <v>924.5</v>
      </c>
      <c r="AI26" s="9">
        <f t="shared" si="12"/>
        <v>27.82375778734162</v>
      </c>
      <c r="AJ26" s="9">
        <v>1553.3</v>
      </c>
      <c r="AK26" s="9">
        <v>643.4</v>
      </c>
      <c r="AL26" s="9">
        <f t="shared" si="13"/>
        <v>41.4214897315393</v>
      </c>
      <c r="AM26" s="9">
        <v>412</v>
      </c>
      <c r="AN26" s="9">
        <v>171.6</v>
      </c>
      <c r="AO26" s="9">
        <f t="shared" si="14"/>
        <v>41.650485436893206</v>
      </c>
      <c r="AP26" s="11"/>
      <c r="AQ26" s="11"/>
      <c r="AR26" s="9" t="e">
        <f t="shared" si="15"/>
        <v>#DIV/0!</v>
      </c>
      <c r="AS26" s="10"/>
      <c r="AT26" s="10"/>
      <c r="AU26" s="9" t="e">
        <f t="shared" si="16"/>
        <v>#DIV/0!</v>
      </c>
      <c r="AV26" s="11">
        <v>3492.8</v>
      </c>
      <c r="AW26" s="11">
        <v>688.8</v>
      </c>
      <c r="AX26" s="9">
        <f t="shared" si="17"/>
        <v>19.720568025652767</v>
      </c>
      <c r="AY26" s="11">
        <v>695.4</v>
      </c>
      <c r="AZ26" s="11">
        <v>244.9</v>
      </c>
      <c r="BA26" s="9">
        <f t="shared" si="18"/>
        <v>35.21714121368996</v>
      </c>
      <c r="BB26" s="9">
        <v>673.7</v>
      </c>
      <c r="BC26" s="11">
        <v>243.7</v>
      </c>
      <c r="BD26" s="9">
        <f t="shared" si="19"/>
        <v>36.17337093661867</v>
      </c>
      <c r="BE26" s="11">
        <v>393.6</v>
      </c>
      <c r="BF26" s="11">
        <v>70.6</v>
      </c>
      <c r="BG26" s="9">
        <f t="shared" si="20"/>
        <v>17.936991869918696</v>
      </c>
      <c r="BH26" s="16">
        <v>315.8</v>
      </c>
      <c r="BI26" s="11">
        <v>88.5</v>
      </c>
      <c r="BJ26" s="9">
        <f t="shared" si="21"/>
        <v>28.024065864471183</v>
      </c>
      <c r="BK26" s="11">
        <v>841.1</v>
      </c>
      <c r="BL26" s="11">
        <v>255.5</v>
      </c>
      <c r="BM26" s="9">
        <f t="shared" si="22"/>
        <v>30.376887409344906</v>
      </c>
      <c r="BN26" s="12">
        <v>622.7</v>
      </c>
      <c r="BO26" s="12">
        <v>153.9</v>
      </c>
      <c r="BP26" s="9">
        <f t="shared" si="23"/>
        <v>24.71495101975269</v>
      </c>
      <c r="BQ26" s="12">
        <v>108.4</v>
      </c>
      <c r="BR26" s="12">
        <v>33.3</v>
      </c>
      <c r="BS26" s="9">
        <f t="shared" si="24"/>
        <v>30.71955719557195</v>
      </c>
      <c r="BT26" s="12"/>
      <c r="BU26" s="12"/>
      <c r="BV26" s="9" t="e">
        <f t="shared" si="25"/>
        <v>#DIV/0!</v>
      </c>
      <c r="BW26" s="13">
        <f t="shared" si="27"/>
        <v>-14.300000000000182</v>
      </c>
      <c r="BX26" s="13">
        <f t="shared" si="26"/>
        <v>295.4000000000001</v>
      </c>
      <c r="BY26" s="9"/>
    </row>
    <row r="27" spans="1:77" ht="12.75">
      <c r="A27" s="6">
        <v>12</v>
      </c>
      <c r="B27" s="7" t="s">
        <v>45</v>
      </c>
      <c r="C27" s="8">
        <f t="shared" si="1"/>
        <v>4132.5</v>
      </c>
      <c r="D27" s="8">
        <f t="shared" si="2"/>
        <v>1748.8</v>
      </c>
      <c r="E27" s="9">
        <f t="shared" si="0"/>
        <v>42.31820931639444</v>
      </c>
      <c r="F27" s="10">
        <v>1066</v>
      </c>
      <c r="G27" s="10">
        <v>460</v>
      </c>
      <c r="H27" s="9">
        <f t="shared" si="3"/>
        <v>43.151969981238274</v>
      </c>
      <c r="I27" s="10">
        <v>106.6</v>
      </c>
      <c r="J27" s="10">
        <v>42.7</v>
      </c>
      <c r="K27" s="9">
        <f t="shared" si="4"/>
        <v>40.0562851782364</v>
      </c>
      <c r="L27" s="10">
        <v>1.2</v>
      </c>
      <c r="M27" s="10">
        <v>2.4</v>
      </c>
      <c r="N27" s="9">
        <f t="shared" si="5"/>
        <v>200</v>
      </c>
      <c r="O27" s="10">
        <v>65.6</v>
      </c>
      <c r="P27" s="10">
        <v>21.1</v>
      </c>
      <c r="Q27" s="9">
        <f t="shared" si="6"/>
        <v>32.16463414634147</v>
      </c>
      <c r="R27" s="10">
        <v>166.1</v>
      </c>
      <c r="S27" s="10">
        <v>40.2</v>
      </c>
      <c r="T27" s="9">
        <f t="shared" si="7"/>
        <v>24.20228777844672</v>
      </c>
      <c r="U27" s="10">
        <v>715.5</v>
      </c>
      <c r="V27" s="10">
        <v>348.5</v>
      </c>
      <c r="W27" s="9">
        <f t="shared" si="8"/>
        <v>48.70719776380154</v>
      </c>
      <c r="X27" s="10"/>
      <c r="Y27" s="10"/>
      <c r="Z27" s="9" t="e">
        <f t="shared" si="9"/>
        <v>#DIV/0!</v>
      </c>
      <c r="AA27" s="10">
        <v>9</v>
      </c>
      <c r="AB27" s="10"/>
      <c r="AC27" s="9">
        <f t="shared" si="10"/>
        <v>0</v>
      </c>
      <c r="AD27" s="10"/>
      <c r="AE27" s="10"/>
      <c r="AF27" s="9" t="e">
        <f t="shared" si="11"/>
        <v>#DIV/0!</v>
      </c>
      <c r="AG27" s="10">
        <v>3066.5</v>
      </c>
      <c r="AH27" s="10">
        <v>1288.8</v>
      </c>
      <c r="AI27" s="9">
        <f t="shared" si="12"/>
        <v>42.02837110712538</v>
      </c>
      <c r="AJ27" s="9">
        <v>1742.3</v>
      </c>
      <c r="AK27" s="9">
        <v>712.4</v>
      </c>
      <c r="AL27" s="9">
        <f t="shared" si="13"/>
        <v>40.88848074384434</v>
      </c>
      <c r="AM27" s="9"/>
      <c r="AN27" s="9"/>
      <c r="AO27" s="9" t="e">
        <f t="shared" si="14"/>
        <v>#DIV/0!</v>
      </c>
      <c r="AP27" s="11"/>
      <c r="AQ27" s="11"/>
      <c r="AR27" s="9" t="e">
        <f t="shared" si="15"/>
        <v>#DIV/0!</v>
      </c>
      <c r="AS27" s="10"/>
      <c r="AT27" s="10"/>
      <c r="AU27" s="9" t="e">
        <f t="shared" si="16"/>
        <v>#DIV/0!</v>
      </c>
      <c r="AV27" s="11">
        <v>4132.5</v>
      </c>
      <c r="AW27" s="11">
        <v>1509.8</v>
      </c>
      <c r="AX27" s="9">
        <f t="shared" si="17"/>
        <v>36.534785238959465</v>
      </c>
      <c r="AY27" s="16">
        <v>694</v>
      </c>
      <c r="AZ27" s="11">
        <v>256.6</v>
      </c>
      <c r="BA27" s="9">
        <f t="shared" si="18"/>
        <v>36.97406340057638</v>
      </c>
      <c r="BB27" s="9">
        <v>669.1</v>
      </c>
      <c r="BC27" s="11">
        <v>252.8</v>
      </c>
      <c r="BD27" s="9">
        <f t="shared" si="19"/>
        <v>37.782095351965324</v>
      </c>
      <c r="BE27" s="11">
        <v>650.7</v>
      </c>
      <c r="BF27" s="11">
        <v>70.5</v>
      </c>
      <c r="BG27" s="9">
        <f t="shared" si="20"/>
        <v>10.834485938220377</v>
      </c>
      <c r="BH27" s="16">
        <v>450.3</v>
      </c>
      <c r="BI27" s="11">
        <v>63.2</v>
      </c>
      <c r="BJ27" s="9">
        <f t="shared" si="21"/>
        <v>14.035087719298245</v>
      </c>
      <c r="BK27" s="11">
        <v>1386.4</v>
      </c>
      <c r="BL27" s="11">
        <v>553.8</v>
      </c>
      <c r="BM27" s="9">
        <f t="shared" si="22"/>
        <v>39.94518176572417</v>
      </c>
      <c r="BN27" s="12">
        <v>1010.9</v>
      </c>
      <c r="BO27" s="12">
        <v>320.2</v>
      </c>
      <c r="BP27" s="9">
        <f t="shared" si="23"/>
        <v>31.6747452764863</v>
      </c>
      <c r="BQ27" s="12">
        <v>230.7</v>
      </c>
      <c r="BR27" s="12">
        <v>104.6</v>
      </c>
      <c r="BS27" s="9">
        <f t="shared" si="24"/>
        <v>45.34026874729085</v>
      </c>
      <c r="BT27" s="12"/>
      <c r="BU27" s="12"/>
      <c r="BV27" s="9" t="e">
        <f t="shared" si="25"/>
        <v>#DIV/0!</v>
      </c>
      <c r="BW27" s="13">
        <f t="shared" si="27"/>
        <v>0</v>
      </c>
      <c r="BX27" s="13">
        <f t="shared" si="26"/>
        <v>239</v>
      </c>
      <c r="BY27" s="9"/>
    </row>
    <row r="28" spans="1:77" ht="12.75">
      <c r="A28" s="6">
        <v>13</v>
      </c>
      <c r="B28" s="7" t="s">
        <v>46</v>
      </c>
      <c r="C28" s="8">
        <f t="shared" si="1"/>
        <v>3873.4</v>
      </c>
      <c r="D28" s="8">
        <f t="shared" si="2"/>
        <v>1493.1999999999998</v>
      </c>
      <c r="E28" s="9">
        <f t="shared" si="0"/>
        <v>38.550111013579794</v>
      </c>
      <c r="F28" s="10">
        <v>622</v>
      </c>
      <c r="G28" s="10">
        <v>256.1</v>
      </c>
      <c r="H28" s="9">
        <f t="shared" si="3"/>
        <v>41.17363344051447</v>
      </c>
      <c r="I28" s="10">
        <v>248.2</v>
      </c>
      <c r="J28" s="10">
        <v>118.3</v>
      </c>
      <c r="K28" s="9">
        <f t="shared" si="4"/>
        <v>47.66317485898469</v>
      </c>
      <c r="L28" s="10">
        <v>7</v>
      </c>
      <c r="M28" s="10">
        <v>0.9</v>
      </c>
      <c r="N28" s="9">
        <f t="shared" si="5"/>
        <v>12.85714285714286</v>
      </c>
      <c r="O28" s="10">
        <v>48.8</v>
      </c>
      <c r="P28" s="10">
        <v>6.3</v>
      </c>
      <c r="Q28" s="9">
        <f t="shared" si="6"/>
        <v>12.90983606557377</v>
      </c>
      <c r="R28" s="10">
        <v>235.8</v>
      </c>
      <c r="S28" s="10">
        <v>22.3</v>
      </c>
      <c r="T28" s="9">
        <f t="shared" si="7"/>
        <v>9.457167090754877</v>
      </c>
      <c r="U28" s="10">
        <v>27.7</v>
      </c>
      <c r="V28" s="10">
        <v>21.4</v>
      </c>
      <c r="W28" s="9">
        <f t="shared" si="8"/>
        <v>77.25631768953069</v>
      </c>
      <c r="X28" s="10"/>
      <c r="Y28" s="10"/>
      <c r="Z28" s="9" t="e">
        <f t="shared" si="9"/>
        <v>#DIV/0!</v>
      </c>
      <c r="AA28" s="10">
        <v>34.5</v>
      </c>
      <c r="AB28" s="10">
        <v>35.4</v>
      </c>
      <c r="AC28" s="9">
        <f t="shared" si="10"/>
        <v>102.60869565217389</v>
      </c>
      <c r="AD28" s="10"/>
      <c r="AE28" s="10"/>
      <c r="AF28" s="9" t="e">
        <f t="shared" si="11"/>
        <v>#DIV/0!</v>
      </c>
      <c r="AG28" s="10">
        <v>3251.4</v>
      </c>
      <c r="AH28" s="10">
        <v>1237.1</v>
      </c>
      <c r="AI28" s="9">
        <f t="shared" si="12"/>
        <v>38.048225379836374</v>
      </c>
      <c r="AJ28" s="9">
        <v>2241.7</v>
      </c>
      <c r="AK28" s="9">
        <v>928.5</v>
      </c>
      <c r="AL28" s="9">
        <f t="shared" si="13"/>
        <v>41.41945844671455</v>
      </c>
      <c r="AM28" s="9"/>
      <c r="AN28" s="9"/>
      <c r="AO28" s="9" t="e">
        <f t="shared" si="14"/>
        <v>#DIV/0!</v>
      </c>
      <c r="AP28" s="11"/>
      <c r="AQ28" s="11"/>
      <c r="AR28" s="9" t="e">
        <f t="shared" si="15"/>
        <v>#DIV/0!</v>
      </c>
      <c r="AS28" s="10"/>
      <c r="AT28" s="10"/>
      <c r="AU28" s="9" t="e">
        <f t="shared" si="16"/>
        <v>#DIV/0!</v>
      </c>
      <c r="AV28" s="11">
        <v>3919.4</v>
      </c>
      <c r="AW28" s="11">
        <v>1454.2</v>
      </c>
      <c r="AX28" s="9">
        <f t="shared" si="17"/>
        <v>37.10261774761443</v>
      </c>
      <c r="AY28" s="11">
        <v>799.7</v>
      </c>
      <c r="AZ28" s="11">
        <v>343.2</v>
      </c>
      <c r="BA28" s="9">
        <f t="shared" si="18"/>
        <v>42.91609353507565</v>
      </c>
      <c r="BB28" s="9">
        <v>770.4</v>
      </c>
      <c r="BC28" s="11">
        <v>318.7</v>
      </c>
      <c r="BD28" s="9">
        <f t="shared" si="19"/>
        <v>41.36812045690551</v>
      </c>
      <c r="BE28" s="11">
        <v>728.4</v>
      </c>
      <c r="BF28" s="11">
        <v>100.7</v>
      </c>
      <c r="BG28" s="9">
        <f t="shared" si="20"/>
        <v>13.824821526633718</v>
      </c>
      <c r="BH28" s="11">
        <v>581.8</v>
      </c>
      <c r="BI28" s="11">
        <v>315.6</v>
      </c>
      <c r="BJ28" s="9">
        <f t="shared" si="21"/>
        <v>54.245445170161574</v>
      </c>
      <c r="BK28" s="11">
        <v>1458.6</v>
      </c>
      <c r="BL28" s="11">
        <v>654</v>
      </c>
      <c r="BM28" s="9">
        <f t="shared" si="22"/>
        <v>44.83751542575072</v>
      </c>
      <c r="BN28" s="12">
        <v>1057</v>
      </c>
      <c r="BO28" s="12">
        <v>387.8</v>
      </c>
      <c r="BP28" s="9">
        <f t="shared" si="23"/>
        <v>36.688741721854306</v>
      </c>
      <c r="BQ28" s="12">
        <v>216.3</v>
      </c>
      <c r="BR28" s="12">
        <v>128.6</v>
      </c>
      <c r="BS28" s="9">
        <f t="shared" si="24"/>
        <v>59.45446139620897</v>
      </c>
      <c r="BT28" s="12"/>
      <c r="BU28" s="12"/>
      <c r="BV28" s="9" t="e">
        <f t="shared" si="25"/>
        <v>#DIV/0!</v>
      </c>
      <c r="BW28" s="13">
        <f t="shared" si="27"/>
        <v>-46</v>
      </c>
      <c r="BX28" s="13">
        <f t="shared" si="26"/>
        <v>38.99999999999977</v>
      </c>
      <c r="BY28" s="9"/>
    </row>
    <row r="29" spans="1:77" ht="12.75">
      <c r="A29" s="6">
        <v>14</v>
      </c>
      <c r="B29" s="7" t="s">
        <v>47</v>
      </c>
      <c r="C29" s="8">
        <f t="shared" si="1"/>
        <v>4510.1</v>
      </c>
      <c r="D29" s="8">
        <f t="shared" si="2"/>
        <v>1427.2</v>
      </c>
      <c r="E29" s="9">
        <f t="shared" si="0"/>
        <v>31.64453116338884</v>
      </c>
      <c r="F29" s="10">
        <v>435.1</v>
      </c>
      <c r="G29" s="10">
        <v>173.5</v>
      </c>
      <c r="H29" s="9">
        <f t="shared" si="3"/>
        <v>39.875890599862096</v>
      </c>
      <c r="I29" s="10">
        <v>149.1</v>
      </c>
      <c r="J29" s="10">
        <v>67.8</v>
      </c>
      <c r="K29" s="9">
        <f t="shared" si="4"/>
        <v>45.47283702213279</v>
      </c>
      <c r="L29" s="10">
        <v>18.1</v>
      </c>
      <c r="M29" s="10">
        <v>15.6</v>
      </c>
      <c r="N29" s="9">
        <f t="shared" si="5"/>
        <v>86.18784530386739</v>
      </c>
      <c r="O29" s="10">
        <v>36.9</v>
      </c>
      <c r="P29" s="10">
        <v>1</v>
      </c>
      <c r="Q29" s="9">
        <f t="shared" si="6"/>
        <v>2.710027100271003</v>
      </c>
      <c r="R29" s="10">
        <v>214.7</v>
      </c>
      <c r="S29" s="10">
        <v>48.8</v>
      </c>
      <c r="T29" s="9">
        <f t="shared" si="7"/>
        <v>22.72938984629716</v>
      </c>
      <c r="U29" s="10">
        <v>9.3</v>
      </c>
      <c r="V29" s="10">
        <v>9.1</v>
      </c>
      <c r="W29" s="9">
        <f t="shared" si="8"/>
        <v>97.84946236559139</v>
      </c>
      <c r="X29" s="10"/>
      <c r="Y29" s="10"/>
      <c r="Z29" s="9" t="e">
        <f t="shared" si="9"/>
        <v>#DIV/0!</v>
      </c>
      <c r="AA29" s="10">
        <v>2</v>
      </c>
      <c r="AB29" s="10"/>
      <c r="AC29" s="9">
        <f t="shared" si="10"/>
        <v>0</v>
      </c>
      <c r="AD29" s="10"/>
      <c r="AE29" s="10"/>
      <c r="AF29" s="9" t="e">
        <f t="shared" si="11"/>
        <v>#DIV/0!</v>
      </c>
      <c r="AG29" s="10">
        <v>4075</v>
      </c>
      <c r="AH29" s="10">
        <v>1253.7</v>
      </c>
      <c r="AI29" s="9">
        <f t="shared" si="12"/>
        <v>30.765644171779144</v>
      </c>
      <c r="AJ29" s="9">
        <v>1361</v>
      </c>
      <c r="AK29" s="9">
        <v>562.6</v>
      </c>
      <c r="AL29" s="9">
        <f t="shared" si="13"/>
        <v>41.33725202057311</v>
      </c>
      <c r="AM29" s="9">
        <v>351.3</v>
      </c>
      <c r="AN29" s="9">
        <v>146.6</v>
      </c>
      <c r="AO29" s="9">
        <f t="shared" si="14"/>
        <v>41.73071448904071</v>
      </c>
      <c r="AP29" s="11"/>
      <c r="AQ29" s="11"/>
      <c r="AR29" s="9" t="e">
        <f t="shared" si="15"/>
        <v>#DIV/0!</v>
      </c>
      <c r="AS29" s="10"/>
      <c r="AT29" s="10"/>
      <c r="AU29" s="9" t="e">
        <f t="shared" si="16"/>
        <v>#DIV/0!</v>
      </c>
      <c r="AV29" s="11">
        <v>4532.2</v>
      </c>
      <c r="AW29" s="11">
        <v>1269.1</v>
      </c>
      <c r="AX29" s="9">
        <f t="shared" si="17"/>
        <v>28.001853404527598</v>
      </c>
      <c r="AY29" s="11">
        <v>1219.2</v>
      </c>
      <c r="AZ29" s="11">
        <v>803.9</v>
      </c>
      <c r="BA29" s="9">
        <f t="shared" si="18"/>
        <v>65.93667979002625</v>
      </c>
      <c r="BB29" s="9">
        <v>652.3</v>
      </c>
      <c r="BC29" s="11">
        <v>237.5</v>
      </c>
      <c r="BD29" s="9">
        <f t="shared" si="19"/>
        <v>36.40962747202208</v>
      </c>
      <c r="BE29" s="11">
        <v>492.3</v>
      </c>
      <c r="BF29" s="11">
        <v>36.8</v>
      </c>
      <c r="BG29" s="9">
        <f t="shared" si="20"/>
        <v>7.47511679869998</v>
      </c>
      <c r="BH29" s="11">
        <v>358</v>
      </c>
      <c r="BI29" s="11">
        <v>78</v>
      </c>
      <c r="BJ29" s="9">
        <f t="shared" si="21"/>
        <v>21.787709497206702</v>
      </c>
      <c r="BK29" s="11">
        <v>872</v>
      </c>
      <c r="BL29" s="11">
        <v>337.2</v>
      </c>
      <c r="BM29" s="9">
        <f t="shared" si="22"/>
        <v>38.6697247706422</v>
      </c>
      <c r="BN29" s="12">
        <v>538.9</v>
      </c>
      <c r="BO29" s="12">
        <v>160.7</v>
      </c>
      <c r="BP29" s="9">
        <f t="shared" si="23"/>
        <v>29.82000371126368</v>
      </c>
      <c r="BQ29" s="12">
        <v>153.5</v>
      </c>
      <c r="BR29" s="12">
        <v>61.2</v>
      </c>
      <c r="BS29" s="9">
        <f t="shared" si="24"/>
        <v>39.86970684039088</v>
      </c>
      <c r="BT29" s="12"/>
      <c r="BU29" s="12"/>
      <c r="BV29" s="9" t="e">
        <f t="shared" si="25"/>
        <v>#DIV/0!</v>
      </c>
      <c r="BW29" s="13">
        <f t="shared" si="27"/>
        <v>-22.099999999999454</v>
      </c>
      <c r="BX29" s="13">
        <f t="shared" si="26"/>
        <v>158.10000000000014</v>
      </c>
      <c r="BY29" s="9"/>
    </row>
    <row r="30" spans="1:77" ht="12.75">
      <c r="A30" s="6">
        <v>15</v>
      </c>
      <c r="B30" s="7" t="s">
        <v>48</v>
      </c>
      <c r="C30" s="8">
        <f t="shared" si="1"/>
        <v>32804</v>
      </c>
      <c r="D30" s="8">
        <f t="shared" si="2"/>
        <v>8877</v>
      </c>
      <c r="E30" s="9">
        <f t="shared" si="0"/>
        <v>27.0607243019144</v>
      </c>
      <c r="F30" s="10">
        <v>18747</v>
      </c>
      <c r="G30" s="10">
        <v>6517.9</v>
      </c>
      <c r="H30" s="9">
        <f t="shared" si="3"/>
        <v>34.76769616471969</v>
      </c>
      <c r="I30" s="10">
        <v>12846.5</v>
      </c>
      <c r="J30" s="10">
        <v>4147.3</v>
      </c>
      <c r="K30" s="9">
        <f t="shared" si="4"/>
        <v>32.283501342778194</v>
      </c>
      <c r="L30" s="10">
        <v>15.9</v>
      </c>
      <c r="M30" s="10">
        <v>2.9</v>
      </c>
      <c r="N30" s="9">
        <f t="shared" si="5"/>
        <v>18.238993710691823</v>
      </c>
      <c r="O30" s="10">
        <v>486.9</v>
      </c>
      <c r="P30" s="10">
        <v>104.2</v>
      </c>
      <c r="Q30" s="9">
        <f t="shared" si="6"/>
        <v>21.400698295337854</v>
      </c>
      <c r="R30" s="10">
        <v>3321.4</v>
      </c>
      <c r="S30" s="10">
        <v>969.2</v>
      </c>
      <c r="T30" s="9">
        <f t="shared" si="7"/>
        <v>29.180466068525323</v>
      </c>
      <c r="U30" s="10">
        <v>1308.4</v>
      </c>
      <c r="V30" s="10">
        <v>364.8</v>
      </c>
      <c r="W30" s="9">
        <f t="shared" si="8"/>
        <v>27.881381840415777</v>
      </c>
      <c r="X30" s="10">
        <v>707.9</v>
      </c>
      <c r="Y30" s="10"/>
      <c r="Z30" s="9">
        <f t="shared" si="9"/>
        <v>0</v>
      </c>
      <c r="AA30" s="10">
        <v>50</v>
      </c>
      <c r="AB30" s="10">
        <v>25.2</v>
      </c>
      <c r="AC30" s="9">
        <f t="shared" si="10"/>
        <v>50.4</v>
      </c>
      <c r="AD30" s="10"/>
      <c r="AE30" s="10"/>
      <c r="AF30" s="9" t="e">
        <f t="shared" si="11"/>
        <v>#DIV/0!</v>
      </c>
      <c r="AG30" s="10">
        <v>14057</v>
      </c>
      <c r="AH30" s="10">
        <v>2359.1</v>
      </c>
      <c r="AI30" s="9">
        <f t="shared" si="12"/>
        <v>16.78238599985772</v>
      </c>
      <c r="AJ30" s="9">
        <v>4773.1</v>
      </c>
      <c r="AK30" s="9">
        <v>1777.5</v>
      </c>
      <c r="AL30" s="9">
        <f t="shared" si="13"/>
        <v>37.23994888018269</v>
      </c>
      <c r="AM30" s="9"/>
      <c r="AN30" s="9"/>
      <c r="AO30" s="9" t="e">
        <f t="shared" si="14"/>
        <v>#DIV/0!</v>
      </c>
      <c r="AP30" s="11"/>
      <c r="AQ30" s="11"/>
      <c r="AR30" s="9" t="e">
        <f t="shared" si="15"/>
        <v>#DIV/0!</v>
      </c>
      <c r="AS30" s="10"/>
      <c r="AT30" s="10"/>
      <c r="AU30" s="9" t="e">
        <f t="shared" si="16"/>
        <v>#DIV/0!</v>
      </c>
      <c r="AV30" s="11">
        <v>33930.6</v>
      </c>
      <c r="AW30" s="11">
        <v>9976.8</v>
      </c>
      <c r="AX30" s="9">
        <f t="shared" si="17"/>
        <v>29.403547240543933</v>
      </c>
      <c r="AY30" s="11">
        <v>2129.5</v>
      </c>
      <c r="AZ30" s="11">
        <v>687.9</v>
      </c>
      <c r="BA30" s="9">
        <f t="shared" si="18"/>
        <v>32.303357595679735</v>
      </c>
      <c r="BB30" s="9">
        <v>1620</v>
      </c>
      <c r="BC30" s="11">
        <v>628.4</v>
      </c>
      <c r="BD30" s="9">
        <f t="shared" si="19"/>
        <v>38.79012345679012</v>
      </c>
      <c r="BE30" s="11">
        <v>5832.9</v>
      </c>
      <c r="BF30" s="11">
        <v>387</v>
      </c>
      <c r="BG30" s="9">
        <f t="shared" si="20"/>
        <v>6.634778583551921</v>
      </c>
      <c r="BH30" s="11">
        <v>13111.2</v>
      </c>
      <c r="BI30" s="11">
        <v>5914.6</v>
      </c>
      <c r="BJ30" s="9">
        <f t="shared" si="21"/>
        <v>45.111050094575624</v>
      </c>
      <c r="BK30" s="11">
        <v>8018.3</v>
      </c>
      <c r="BL30" s="11">
        <v>2818.9</v>
      </c>
      <c r="BM30" s="9">
        <f t="shared" si="22"/>
        <v>35.155831036504</v>
      </c>
      <c r="BN30" s="12">
        <v>1736.7</v>
      </c>
      <c r="BO30" s="12">
        <v>438.1</v>
      </c>
      <c r="BP30" s="9">
        <f t="shared" si="23"/>
        <v>25.226003339667187</v>
      </c>
      <c r="BQ30" s="12">
        <v>100</v>
      </c>
      <c r="BR30" s="12">
        <v>15.5</v>
      </c>
      <c r="BS30" s="9">
        <f t="shared" si="24"/>
        <v>15.5</v>
      </c>
      <c r="BT30" s="12"/>
      <c r="BU30" s="12"/>
      <c r="BV30" s="9" t="e">
        <f t="shared" si="25"/>
        <v>#DIV/0!</v>
      </c>
      <c r="BW30" s="13">
        <f t="shared" si="27"/>
        <v>-1126.5999999999985</v>
      </c>
      <c r="BX30" s="13">
        <f t="shared" si="26"/>
        <v>-1099.7999999999993</v>
      </c>
      <c r="BY30" s="9"/>
    </row>
    <row r="31" spans="1:77" ht="12.75">
      <c r="A31" s="6">
        <v>16</v>
      </c>
      <c r="B31" s="7" t="s">
        <v>49</v>
      </c>
      <c r="C31" s="8">
        <f t="shared" si="1"/>
        <v>4572</v>
      </c>
      <c r="D31" s="8">
        <f t="shared" si="2"/>
        <v>883.1999999999999</v>
      </c>
      <c r="E31" s="9">
        <f t="shared" si="0"/>
        <v>19.31758530183727</v>
      </c>
      <c r="F31" s="10">
        <v>511.4</v>
      </c>
      <c r="G31" s="10">
        <v>96.8</v>
      </c>
      <c r="H31" s="9">
        <f t="shared" si="3"/>
        <v>18.92843175596402</v>
      </c>
      <c r="I31" s="10">
        <v>114.7</v>
      </c>
      <c r="J31" s="10">
        <v>44.8</v>
      </c>
      <c r="K31" s="9">
        <f t="shared" si="4"/>
        <v>39.05841325196164</v>
      </c>
      <c r="L31" s="10">
        <v>17.3</v>
      </c>
      <c r="M31" s="10">
        <v>0.3</v>
      </c>
      <c r="N31" s="9">
        <f t="shared" si="5"/>
        <v>1.7341040462427744</v>
      </c>
      <c r="O31" s="10">
        <v>34.1</v>
      </c>
      <c r="P31" s="10">
        <v>12.1</v>
      </c>
      <c r="Q31" s="9">
        <f t="shared" si="6"/>
        <v>35.48387096774193</v>
      </c>
      <c r="R31" s="10">
        <v>306.3</v>
      </c>
      <c r="S31" s="10">
        <v>16.3</v>
      </c>
      <c r="T31" s="9">
        <f t="shared" si="7"/>
        <v>5.321580150179563</v>
      </c>
      <c r="U31" s="10">
        <v>28</v>
      </c>
      <c r="V31" s="10">
        <v>9.4</v>
      </c>
      <c r="W31" s="9">
        <f t="shared" si="8"/>
        <v>33.57142857142858</v>
      </c>
      <c r="X31" s="10"/>
      <c r="Y31" s="10"/>
      <c r="Z31" s="9" t="e">
        <f t="shared" si="9"/>
        <v>#DIV/0!</v>
      </c>
      <c r="AA31" s="10">
        <v>2</v>
      </c>
      <c r="AB31" s="10"/>
      <c r="AC31" s="9">
        <f t="shared" si="10"/>
        <v>0</v>
      </c>
      <c r="AD31" s="10"/>
      <c r="AE31" s="10"/>
      <c r="AF31" s="9" t="e">
        <f t="shared" si="11"/>
        <v>#DIV/0!</v>
      </c>
      <c r="AG31" s="10">
        <v>4060.6</v>
      </c>
      <c r="AH31" s="10">
        <v>786.4</v>
      </c>
      <c r="AI31" s="9">
        <f t="shared" si="12"/>
        <v>19.36659606954637</v>
      </c>
      <c r="AJ31" s="9">
        <v>1569.1</v>
      </c>
      <c r="AK31" s="9">
        <v>648.4</v>
      </c>
      <c r="AL31" s="9">
        <f t="shared" si="13"/>
        <v>41.323051430756486</v>
      </c>
      <c r="AM31" s="9">
        <v>115.7</v>
      </c>
      <c r="AN31" s="9">
        <v>48.3</v>
      </c>
      <c r="AO31" s="9">
        <f t="shared" si="14"/>
        <v>41.745894554883314</v>
      </c>
      <c r="AP31" s="11"/>
      <c r="AQ31" s="11"/>
      <c r="AR31" s="9" t="e">
        <f t="shared" si="15"/>
        <v>#DIV/0!</v>
      </c>
      <c r="AS31" s="10"/>
      <c r="AT31" s="10"/>
      <c r="AU31" s="9" t="e">
        <f t="shared" si="16"/>
        <v>#DIV/0!</v>
      </c>
      <c r="AV31" s="11">
        <v>4609.8</v>
      </c>
      <c r="AW31" s="11">
        <v>847</v>
      </c>
      <c r="AX31" s="9">
        <f t="shared" si="17"/>
        <v>18.373899084558982</v>
      </c>
      <c r="AY31" s="11">
        <v>671.6</v>
      </c>
      <c r="AZ31" s="11">
        <v>264.1</v>
      </c>
      <c r="BA31" s="9">
        <f t="shared" si="18"/>
        <v>39.32400238237046</v>
      </c>
      <c r="BB31" s="9">
        <v>669.2</v>
      </c>
      <c r="BC31" s="11">
        <v>262.3</v>
      </c>
      <c r="BD31" s="9">
        <f t="shared" si="19"/>
        <v>39.19605499103407</v>
      </c>
      <c r="BE31" s="11">
        <v>541</v>
      </c>
      <c r="BF31" s="11">
        <v>49.4</v>
      </c>
      <c r="BG31" s="9">
        <f t="shared" si="20"/>
        <v>9.131238447319777</v>
      </c>
      <c r="BH31" s="11">
        <v>1461.4</v>
      </c>
      <c r="BI31" s="11">
        <v>62.8</v>
      </c>
      <c r="BJ31" s="9">
        <f t="shared" si="21"/>
        <v>4.297249213083345</v>
      </c>
      <c r="BK31" s="11">
        <v>1016</v>
      </c>
      <c r="BL31" s="11">
        <v>451.7</v>
      </c>
      <c r="BM31" s="9">
        <f t="shared" si="22"/>
        <v>44.45866141732283</v>
      </c>
      <c r="BN31" s="12">
        <v>748.9</v>
      </c>
      <c r="BO31" s="12">
        <v>252.7</v>
      </c>
      <c r="BP31" s="9">
        <f t="shared" si="23"/>
        <v>33.74282280678328</v>
      </c>
      <c r="BQ31" s="12">
        <v>164</v>
      </c>
      <c r="BR31" s="12">
        <v>149.9</v>
      </c>
      <c r="BS31" s="9">
        <f t="shared" si="24"/>
        <v>91.40243902439025</v>
      </c>
      <c r="BT31" s="12"/>
      <c r="BU31" s="12"/>
      <c r="BV31" s="9" t="e">
        <f t="shared" si="25"/>
        <v>#DIV/0!</v>
      </c>
      <c r="BW31" s="13">
        <f t="shared" si="27"/>
        <v>-37.80000000000018</v>
      </c>
      <c r="BX31" s="13">
        <f t="shared" si="26"/>
        <v>36.19999999999993</v>
      </c>
      <c r="BY31" s="9"/>
    </row>
    <row r="32" spans="1:77" ht="12.75">
      <c r="A32" s="6">
        <v>17</v>
      </c>
      <c r="B32" s="7" t="s">
        <v>50</v>
      </c>
      <c r="C32" s="8">
        <f t="shared" si="1"/>
        <v>7779.3</v>
      </c>
      <c r="D32" s="8">
        <f t="shared" si="2"/>
        <v>2166.5</v>
      </c>
      <c r="E32" s="9">
        <f t="shared" si="0"/>
        <v>27.84954944532284</v>
      </c>
      <c r="F32" s="10">
        <v>1558.5</v>
      </c>
      <c r="G32" s="10">
        <v>648.8</v>
      </c>
      <c r="H32" s="9">
        <f t="shared" si="3"/>
        <v>41.629772216875196</v>
      </c>
      <c r="I32" s="10">
        <v>1192.9</v>
      </c>
      <c r="J32" s="10">
        <v>357.3</v>
      </c>
      <c r="K32" s="9">
        <f t="shared" si="4"/>
        <v>29.9522172856065</v>
      </c>
      <c r="L32" s="10">
        <v>19</v>
      </c>
      <c r="M32" s="10">
        <v>5.8</v>
      </c>
      <c r="N32" s="9">
        <f t="shared" si="5"/>
        <v>30.526315789473685</v>
      </c>
      <c r="O32" s="10">
        <v>58.2</v>
      </c>
      <c r="P32" s="10">
        <v>4</v>
      </c>
      <c r="Q32" s="9">
        <f t="shared" si="6"/>
        <v>6.8728522336769755</v>
      </c>
      <c r="R32" s="10">
        <v>144</v>
      </c>
      <c r="S32" s="10">
        <v>15.6</v>
      </c>
      <c r="T32" s="9">
        <f t="shared" si="7"/>
        <v>10.833333333333334</v>
      </c>
      <c r="U32" s="10">
        <v>97.3</v>
      </c>
      <c r="V32" s="10">
        <v>23.6</v>
      </c>
      <c r="W32" s="9">
        <f t="shared" si="8"/>
        <v>24.254881808838647</v>
      </c>
      <c r="X32" s="10"/>
      <c r="Y32" s="10">
        <v>7</v>
      </c>
      <c r="Z32" s="9" t="e">
        <f t="shared" si="9"/>
        <v>#DIV/0!</v>
      </c>
      <c r="AA32" s="10">
        <v>19.1</v>
      </c>
      <c r="AB32" s="10"/>
      <c r="AC32" s="9">
        <f t="shared" si="10"/>
        <v>0</v>
      </c>
      <c r="AD32" s="10"/>
      <c r="AE32" s="10"/>
      <c r="AF32" s="9" t="e">
        <f t="shared" si="11"/>
        <v>#DIV/0!</v>
      </c>
      <c r="AG32" s="10">
        <v>6220.8</v>
      </c>
      <c r="AH32" s="10">
        <v>1517.7</v>
      </c>
      <c r="AI32" s="9">
        <f t="shared" si="12"/>
        <v>24.39718364197531</v>
      </c>
      <c r="AJ32" s="9">
        <v>2361.9</v>
      </c>
      <c r="AK32" s="9">
        <v>963.3</v>
      </c>
      <c r="AL32" s="9">
        <f t="shared" si="13"/>
        <v>40.78496126000254</v>
      </c>
      <c r="AM32" s="9">
        <v>289.8</v>
      </c>
      <c r="AN32" s="9">
        <v>120.8</v>
      </c>
      <c r="AO32" s="9">
        <f t="shared" si="14"/>
        <v>41.68391994478951</v>
      </c>
      <c r="AP32" s="11"/>
      <c r="AQ32" s="11"/>
      <c r="AR32" s="9" t="e">
        <f t="shared" si="15"/>
        <v>#DIV/0!</v>
      </c>
      <c r="AS32" s="10"/>
      <c r="AT32" s="10"/>
      <c r="AU32" s="9" t="e">
        <f t="shared" si="16"/>
        <v>#DIV/0!</v>
      </c>
      <c r="AV32" s="11">
        <v>7852.9</v>
      </c>
      <c r="AW32" s="11">
        <v>1800.2</v>
      </c>
      <c r="AX32" s="9">
        <f t="shared" si="17"/>
        <v>22.9240153319156</v>
      </c>
      <c r="AY32" s="11">
        <v>829.2</v>
      </c>
      <c r="AZ32" s="11">
        <v>320.2</v>
      </c>
      <c r="BA32" s="9">
        <f t="shared" si="18"/>
        <v>38.615533043897734</v>
      </c>
      <c r="BB32" s="9">
        <v>795.8</v>
      </c>
      <c r="BC32" s="11">
        <v>287.8</v>
      </c>
      <c r="BD32" s="9">
        <f t="shared" si="19"/>
        <v>36.16486554410656</v>
      </c>
      <c r="BE32" s="11">
        <v>771.7</v>
      </c>
      <c r="BF32" s="11">
        <v>99.1</v>
      </c>
      <c r="BG32" s="9">
        <f t="shared" si="20"/>
        <v>12.841777892963584</v>
      </c>
      <c r="BH32" s="11">
        <v>662.6</v>
      </c>
      <c r="BI32" s="11">
        <v>422.9</v>
      </c>
      <c r="BJ32" s="9">
        <f t="shared" si="21"/>
        <v>63.82432840325988</v>
      </c>
      <c r="BK32" s="11">
        <v>1993.3</v>
      </c>
      <c r="BL32" s="11">
        <v>862.2</v>
      </c>
      <c r="BM32" s="9">
        <f t="shared" si="22"/>
        <v>43.25490392815934</v>
      </c>
      <c r="BN32" s="12">
        <v>1330.4</v>
      </c>
      <c r="BO32" s="12">
        <v>440</v>
      </c>
      <c r="BP32" s="9">
        <f t="shared" si="23"/>
        <v>33.072760072158744</v>
      </c>
      <c r="BQ32" s="12">
        <v>261.3</v>
      </c>
      <c r="BR32" s="12">
        <v>166.5</v>
      </c>
      <c r="BS32" s="9">
        <f t="shared" si="24"/>
        <v>63.71986222732491</v>
      </c>
      <c r="BT32" s="12"/>
      <c r="BU32" s="12"/>
      <c r="BV32" s="9" t="e">
        <f t="shared" si="25"/>
        <v>#DIV/0!</v>
      </c>
      <c r="BW32" s="13">
        <f t="shared" si="27"/>
        <v>-73.59999999999945</v>
      </c>
      <c r="BX32" s="13">
        <f t="shared" si="26"/>
        <v>366.29999999999995</v>
      </c>
      <c r="BY32" s="9"/>
    </row>
    <row r="33" spans="1:77" ht="12.75">
      <c r="A33" s="6">
        <v>22</v>
      </c>
      <c r="B33" s="7"/>
      <c r="C33" s="8"/>
      <c r="D33" s="8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  <c r="Z33" s="9"/>
      <c r="AA33" s="10"/>
      <c r="AB33" s="10"/>
      <c r="AC33" s="9"/>
      <c r="AD33" s="10"/>
      <c r="AE33" s="10"/>
      <c r="AF33" s="9"/>
      <c r="AG33" s="10"/>
      <c r="AH33" s="10"/>
      <c r="AI33" s="9"/>
      <c r="AJ33" s="9"/>
      <c r="AK33" s="9"/>
      <c r="AL33" s="9"/>
      <c r="AM33" s="9"/>
      <c r="AN33" s="9"/>
      <c r="AO33" s="9"/>
      <c r="AP33" s="11"/>
      <c r="AQ33" s="11"/>
      <c r="AR33" s="9"/>
      <c r="AS33" s="10"/>
      <c r="AT33" s="10"/>
      <c r="AU33" s="9"/>
      <c r="AV33" s="11"/>
      <c r="AW33" s="11"/>
      <c r="AX33" s="9"/>
      <c r="AY33" s="11"/>
      <c r="AZ33" s="11"/>
      <c r="BA33" s="9"/>
      <c r="BB33" s="9"/>
      <c r="BC33" s="9"/>
      <c r="BD33" s="9"/>
      <c r="BE33" s="11"/>
      <c r="BF33" s="11"/>
      <c r="BG33" s="9"/>
      <c r="BH33" s="11"/>
      <c r="BI33" s="11"/>
      <c r="BJ33" s="9"/>
      <c r="BK33" s="11"/>
      <c r="BL33" s="11"/>
      <c r="BM33" s="9"/>
      <c r="BN33" s="12"/>
      <c r="BO33" s="12"/>
      <c r="BP33" s="9"/>
      <c r="BQ33" s="12"/>
      <c r="BR33" s="12"/>
      <c r="BS33" s="9"/>
      <c r="BT33" s="12"/>
      <c r="BU33" s="12"/>
      <c r="BV33" s="9"/>
      <c r="BW33" s="13"/>
      <c r="BX33" s="13"/>
      <c r="BY33" s="9"/>
    </row>
    <row r="34" spans="1:77" ht="12.75">
      <c r="A34" s="47" t="s">
        <v>51</v>
      </c>
      <c r="B34" s="48"/>
      <c r="C34" s="14">
        <f>SUM(C16:C33)</f>
        <v>103831.8</v>
      </c>
      <c r="D34" s="14">
        <f>SUM(D16:D33)</f>
        <v>31047.300000000003</v>
      </c>
      <c r="E34" s="15">
        <f>D34/C34*100</f>
        <v>29.901533056346903</v>
      </c>
      <c r="F34" s="15">
        <f>SUM(F16:F33)</f>
        <v>30585.600000000002</v>
      </c>
      <c r="G34" s="14">
        <f>SUM(G16:G33)</f>
        <v>11342.999999999998</v>
      </c>
      <c r="H34" s="14">
        <f t="shared" si="3"/>
        <v>37.086079723791585</v>
      </c>
      <c r="I34" s="14">
        <f>SUM(I16:I33)</f>
        <v>18496.000000000004</v>
      </c>
      <c r="J34" s="14">
        <f>SUM(J16:J33)</f>
        <v>6280.400000000001</v>
      </c>
      <c r="K34" s="14">
        <f t="shared" si="4"/>
        <v>33.955449826989614</v>
      </c>
      <c r="L34" s="14">
        <f>SUM(L16:L33)</f>
        <v>266.7</v>
      </c>
      <c r="M34" s="14">
        <f>SUM(M16:M33)</f>
        <v>124.2</v>
      </c>
      <c r="N34" s="15">
        <f>M34/L34*100</f>
        <v>46.569178852643425</v>
      </c>
      <c r="O34" s="14">
        <f>SUM(O16:O33)</f>
        <v>1280.3</v>
      </c>
      <c r="P34" s="14">
        <f>SUM(P16:P33)</f>
        <v>209.4</v>
      </c>
      <c r="Q34" s="15">
        <f>P34/O34*100</f>
        <v>16.355541669921113</v>
      </c>
      <c r="R34" s="14">
        <f>SUM(R16:R33)</f>
        <v>6528.8</v>
      </c>
      <c r="S34" s="14">
        <f>SUM(S16:S33)</f>
        <v>1726.5999999999997</v>
      </c>
      <c r="T34" s="15">
        <f>S34/R34*100</f>
        <v>26.44590123759343</v>
      </c>
      <c r="U34" s="14">
        <f>SUM(U16:U33)</f>
        <v>2372</v>
      </c>
      <c r="V34" s="14">
        <f>SUM(V16:V33)</f>
        <v>875</v>
      </c>
      <c r="W34" s="15">
        <f>V34/U34*100</f>
        <v>36.88870151770658</v>
      </c>
      <c r="X34" s="14">
        <f>SUM(X16:X33)</f>
        <v>707.9</v>
      </c>
      <c r="Y34" s="14">
        <f>SUM(Y16:Y33)</f>
        <v>7</v>
      </c>
      <c r="Z34" s="15">
        <f>Y34/X34*100</f>
        <v>0.98884023167114</v>
      </c>
      <c r="AA34" s="14">
        <f>SUM(AA16:AA33)</f>
        <v>240.3</v>
      </c>
      <c r="AB34" s="14">
        <f>SUM(AB16:AB33)</f>
        <v>107.2</v>
      </c>
      <c r="AC34" s="15">
        <f>AB34/AA34*100</f>
        <v>44.610903037869335</v>
      </c>
      <c r="AD34" s="14">
        <f>SUM(AD16:AD33)</f>
        <v>0</v>
      </c>
      <c r="AE34" s="14">
        <f>SUM(AE16:AE33)</f>
        <v>0</v>
      </c>
      <c r="AF34" s="15" t="e">
        <f>AE34/AD34*100</f>
        <v>#DIV/0!</v>
      </c>
      <c r="AG34" s="14">
        <f>SUM(AG16:AG33)</f>
        <v>73246.2</v>
      </c>
      <c r="AH34" s="14">
        <f>SUM(AH16:AH33)</f>
        <v>19704.300000000003</v>
      </c>
      <c r="AI34" s="15">
        <f>AH34/AG34*100</f>
        <v>26.90146383020553</v>
      </c>
      <c r="AJ34" s="14">
        <f>SUM(AJ16:AJ33)</f>
        <v>33888.2</v>
      </c>
      <c r="AK34" s="14">
        <f>SUM(AK16:AK33)</f>
        <v>13763.899999999998</v>
      </c>
      <c r="AL34" s="15">
        <f>AK34/AJ34*100</f>
        <v>40.61561251409045</v>
      </c>
      <c r="AM34" s="14">
        <f>SUM(AM16:AM33)</f>
        <v>1999.1</v>
      </c>
      <c r="AN34" s="14">
        <f>SUM(AN16:AN33)</f>
        <v>833</v>
      </c>
      <c r="AO34" s="15">
        <f>AN34/AM34*100</f>
        <v>41.66875093792207</v>
      </c>
      <c r="AP34" s="14">
        <v>0</v>
      </c>
      <c r="AQ34" s="14">
        <f>SUM(AQ16:AQ33)</f>
        <v>0</v>
      </c>
      <c r="AR34" s="15"/>
      <c r="AS34" s="14">
        <f>SUM(AS16:AS33)</f>
        <v>0</v>
      </c>
      <c r="AT34" s="14">
        <f>SUM(AT16:AT33)</f>
        <v>0</v>
      </c>
      <c r="AU34" s="15" t="e">
        <f t="shared" si="16"/>
        <v>#DIV/0!</v>
      </c>
      <c r="AV34" s="14">
        <f>SUM(AV16:AV33)</f>
        <v>105898.5</v>
      </c>
      <c r="AW34" s="14">
        <f>SUM(AW16:AW33)</f>
        <v>30408.999999999996</v>
      </c>
      <c r="AX34" s="15">
        <f t="shared" si="17"/>
        <v>28.71523203822528</v>
      </c>
      <c r="AY34" s="14">
        <f>SUM(AY16:AY33)</f>
        <v>14168.400000000003</v>
      </c>
      <c r="AZ34" s="14">
        <f>SUM(AZ16:AZ33)</f>
        <v>5720.7</v>
      </c>
      <c r="BA34" s="15">
        <f t="shared" si="18"/>
        <v>40.37647158465316</v>
      </c>
      <c r="BB34" s="14">
        <f>SUM(BB16:BB33)</f>
        <v>12750.699999999999</v>
      </c>
      <c r="BC34" s="14">
        <f>SUM(BC16:BC33)</f>
        <v>4835.7</v>
      </c>
      <c r="BD34" s="15">
        <f t="shared" si="19"/>
        <v>37.92497666794765</v>
      </c>
      <c r="BE34" s="14">
        <f>SUM(BE16:BE33)</f>
        <v>16109.1</v>
      </c>
      <c r="BF34" s="14">
        <f>SUM(BF16:BF33)</f>
        <v>1849.8</v>
      </c>
      <c r="BG34" s="15">
        <f t="shared" si="20"/>
        <v>11.482950630389034</v>
      </c>
      <c r="BH34" s="14">
        <f>SUM(BH16:BH33)</f>
        <v>24225</v>
      </c>
      <c r="BI34" s="14">
        <f>SUM(BI16:BI33)</f>
        <v>9384.8</v>
      </c>
      <c r="BJ34" s="15">
        <f t="shared" si="21"/>
        <v>38.740144478844165</v>
      </c>
      <c r="BK34" s="14">
        <f>SUM(BK16:BK33)</f>
        <v>32212.8</v>
      </c>
      <c r="BL34" s="14">
        <f>SUM(BL16:BL33)</f>
        <v>11597.2</v>
      </c>
      <c r="BM34" s="15">
        <f>BL34/BK34*100</f>
        <v>36.001837778771176</v>
      </c>
      <c r="BN34" s="14">
        <f>SUM(BN16:BN33)</f>
        <v>16140.300000000001</v>
      </c>
      <c r="BO34" s="14">
        <f>SUM(BO16:BO33)</f>
        <v>5364.2</v>
      </c>
      <c r="BP34" s="15">
        <f t="shared" si="23"/>
        <v>33.23482215324374</v>
      </c>
      <c r="BQ34" s="14">
        <f>SUM(BQ16:BQ33)</f>
        <v>2671.9000000000005</v>
      </c>
      <c r="BR34" s="14">
        <f>SUM(BR16:BR33)</f>
        <v>1621.3</v>
      </c>
      <c r="BS34" s="15">
        <f>BR34/BQ34*100</f>
        <v>60.679666155170466</v>
      </c>
      <c r="BT34" s="14">
        <f>SUM(BT16:BT33)</f>
        <v>0</v>
      </c>
      <c r="BU34" s="14">
        <f>SUM(BU16:BU33)</f>
        <v>0</v>
      </c>
      <c r="BV34" s="15" t="e">
        <f>BU34/BT34*100</f>
        <v>#DIV/0!</v>
      </c>
      <c r="BW34" s="15">
        <f>SUM(C34-AV34)</f>
        <v>-2066.699999999997</v>
      </c>
      <c r="BX34" s="15">
        <f>SUM(D34-AW34)</f>
        <v>638.3000000000065</v>
      </c>
      <c r="BY34" s="14"/>
    </row>
  </sheetData>
  <mergeCells count="43">
    <mergeCell ref="A15:B15"/>
    <mergeCell ref="A34:B34"/>
    <mergeCell ref="BN12:BS12"/>
    <mergeCell ref="BT12:BV13"/>
    <mergeCell ref="BB13:BD13"/>
    <mergeCell ref="BN13:BP13"/>
    <mergeCell ref="BQ13:BS13"/>
    <mergeCell ref="BB12:BD12"/>
    <mergeCell ref="BE12:BG13"/>
    <mergeCell ref="BH12:BJ13"/>
    <mergeCell ref="BK12:BM13"/>
    <mergeCell ref="AJ12:AL13"/>
    <mergeCell ref="AM12:AO13"/>
    <mergeCell ref="AP12:AR13"/>
    <mergeCell ref="AY12:BA13"/>
    <mergeCell ref="AY10:BV10"/>
    <mergeCell ref="BW10:BY13"/>
    <mergeCell ref="F11:H13"/>
    <mergeCell ref="I11:AF11"/>
    <mergeCell ref="AG11:AI13"/>
    <mergeCell ref="AJ11:AR11"/>
    <mergeCell ref="AS11:AU13"/>
    <mergeCell ref="AY11:BV11"/>
    <mergeCell ref="I12:K13"/>
    <mergeCell ref="L12:N13"/>
    <mergeCell ref="A10:B14"/>
    <mergeCell ref="C10:E13"/>
    <mergeCell ref="F10:AU10"/>
    <mergeCell ref="AV10:AX13"/>
    <mergeCell ref="O12:Q13"/>
    <mergeCell ref="R12:T13"/>
    <mergeCell ref="U12:W13"/>
    <mergeCell ref="X12:Z13"/>
    <mergeCell ref="AA12:AC13"/>
    <mergeCell ref="AD12:AF13"/>
    <mergeCell ref="U4:W4"/>
    <mergeCell ref="C6:N6"/>
    <mergeCell ref="C7:R7"/>
    <mergeCell ref="J8:M8"/>
    <mergeCell ref="R1:T1"/>
    <mergeCell ref="R2:T2"/>
    <mergeCell ref="L3:N3"/>
    <mergeCell ref="R3:T3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SamLab.ws</cp:lastModifiedBy>
  <cp:lastPrinted>2012-06-06T11:18:42Z</cp:lastPrinted>
  <dcterms:created xsi:type="dcterms:W3CDTF">2000-02-11T11:57:28Z</dcterms:created>
  <dcterms:modified xsi:type="dcterms:W3CDTF">2012-06-06T11:23:13Z</dcterms:modified>
  <cp:category/>
  <cp:version/>
  <cp:contentType/>
  <cp:contentStatus/>
</cp:coreProperties>
</file>