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<sst xmlns="http://schemas.openxmlformats.org/spreadsheetml/2006/main" count="130" uniqueCount="54">
  <si>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</si>
  <si>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</si>
  <si>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</si>
  <si>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</si>
  <si>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</si>
  <si>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</si>
  <si>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</si>
  <si>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</si>
  <si>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</si>
  <si>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</si>
  <si>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</si>
  <si>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</si>
  <si>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</si>
  <si>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</si>
  <si>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</si>
  <si>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</si>
  <si>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</si>
  <si>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</si>
  <si>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</si>
  <si>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</si>
  <si>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</si>
  <si>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</si>
  <si>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</si>
  <si>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</si>
  <si>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</si>
  <si>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</si>
  <si>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</si>
  <si>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</si>
  <si>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</si>
  <si>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</si>
  <si>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</si>
  <si>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</si>
  <si>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</si>
  <si>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</si>
  <si>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</si>
  <si>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</si>
  <si>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</si>
  <si>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</si>
  <si>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</si>
  <si>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</si>
  <si>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</si>
  <si>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</si>
  <si>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</si>
  <si>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</si>
  <si>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</si>
  <si>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</si>
  <si>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</si>
  <si>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</si>
  <si>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</si>
  <si>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</si>
  <si>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</si>
  <si>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</si>
  <si>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</si>
  <si>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 марта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</si>
</sst>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AQ2" activePane="topRight" state="frozen"/>
      <selection pane="topLeft" activeCell="B2" sqref="B2"/>
      <selection pane="topRight" activeCell="AX35" sqref="AX35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20"/>
      <c r="S1" s="20"/>
      <c r="T1" s="20"/>
    </row>
    <row r="2" spans="18:20" ht="12" customHeight="1">
      <c r="R2" s="20"/>
      <c r="S2" s="20"/>
      <c r="T2" s="20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 t="s">
        <v>0</v>
      </c>
      <c r="M3" s="21"/>
      <c r="N3" s="21"/>
      <c r="O3" s="1"/>
      <c r="P3" s="1"/>
      <c r="Q3" s="1"/>
      <c r="R3" s="21"/>
      <c r="S3" s="21"/>
      <c r="T3" s="2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21" t="s">
        <v>0</v>
      </c>
      <c r="V4" s="21"/>
      <c r="W4" s="2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3" t="s">
        <v>53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4" t="s">
        <v>2</v>
      </c>
      <c r="K8" s="24"/>
      <c r="L8" s="24"/>
      <c r="M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5" t="s">
        <v>3</v>
      </c>
      <c r="B10" s="25"/>
      <c r="C10" s="26" t="s">
        <v>4</v>
      </c>
      <c r="D10" s="27"/>
      <c r="E10" s="28"/>
      <c r="F10" s="35" t="s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7"/>
      <c r="AV10" s="25" t="s">
        <v>6</v>
      </c>
      <c r="AW10" s="25"/>
      <c r="AX10" s="25"/>
      <c r="AY10" s="35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26" t="s">
        <v>7</v>
      </c>
      <c r="BX10" s="27"/>
      <c r="BY10" s="28"/>
    </row>
    <row r="11" spans="1:77" ht="12.75">
      <c r="A11" s="25"/>
      <c r="B11" s="25"/>
      <c r="C11" s="29"/>
      <c r="D11" s="30"/>
      <c r="E11" s="31"/>
      <c r="F11" s="25" t="s">
        <v>8</v>
      </c>
      <c r="G11" s="25"/>
      <c r="H11" s="25"/>
      <c r="I11" s="38" t="s">
        <v>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25" t="s">
        <v>10</v>
      </c>
      <c r="AH11" s="25"/>
      <c r="AI11" s="25"/>
      <c r="AJ11" s="35" t="s">
        <v>9</v>
      </c>
      <c r="AK11" s="36"/>
      <c r="AL11" s="36"/>
      <c r="AM11" s="36"/>
      <c r="AN11" s="36"/>
      <c r="AO11" s="36"/>
      <c r="AP11" s="36"/>
      <c r="AQ11" s="36"/>
      <c r="AR11" s="37"/>
      <c r="AS11" s="25" t="s">
        <v>11</v>
      </c>
      <c r="AT11" s="25"/>
      <c r="AU11" s="25"/>
      <c r="AV11" s="25"/>
      <c r="AW11" s="25"/>
      <c r="AX11" s="25"/>
      <c r="AY11" s="35" t="s">
        <v>9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29"/>
      <c r="BX11" s="30"/>
      <c r="BY11" s="31"/>
    </row>
    <row r="12" spans="1:77" ht="59.25" customHeight="1">
      <c r="A12" s="25"/>
      <c r="B12" s="25"/>
      <c r="C12" s="29"/>
      <c r="D12" s="30"/>
      <c r="E12" s="31"/>
      <c r="F12" s="25"/>
      <c r="G12" s="25"/>
      <c r="H12" s="25"/>
      <c r="I12" s="26" t="s">
        <v>12</v>
      </c>
      <c r="J12" s="27"/>
      <c r="K12" s="28"/>
      <c r="L12" s="26" t="s">
        <v>13</v>
      </c>
      <c r="M12" s="27"/>
      <c r="N12" s="28"/>
      <c r="O12" s="26" t="s">
        <v>14</v>
      </c>
      <c r="P12" s="27"/>
      <c r="Q12" s="28"/>
      <c r="R12" s="26" t="s">
        <v>15</v>
      </c>
      <c r="S12" s="27"/>
      <c r="T12" s="28"/>
      <c r="U12" s="26" t="s">
        <v>16</v>
      </c>
      <c r="V12" s="27"/>
      <c r="W12" s="28"/>
      <c r="X12" s="26" t="s">
        <v>17</v>
      </c>
      <c r="Y12" s="27"/>
      <c r="Z12" s="28"/>
      <c r="AA12" s="26" t="s">
        <v>18</v>
      </c>
      <c r="AB12" s="27"/>
      <c r="AC12" s="28"/>
      <c r="AD12" s="26" t="s">
        <v>19</v>
      </c>
      <c r="AE12" s="27"/>
      <c r="AF12" s="28"/>
      <c r="AG12" s="25"/>
      <c r="AH12" s="25"/>
      <c r="AI12" s="25"/>
      <c r="AJ12" s="26" t="s">
        <v>20</v>
      </c>
      <c r="AK12" s="27"/>
      <c r="AL12" s="28"/>
      <c r="AM12" s="26" t="s">
        <v>21</v>
      </c>
      <c r="AN12" s="27"/>
      <c r="AO12" s="28"/>
      <c r="AP12" s="26" t="s">
        <v>52</v>
      </c>
      <c r="AQ12" s="27"/>
      <c r="AR12" s="28"/>
      <c r="AS12" s="25"/>
      <c r="AT12" s="25"/>
      <c r="AU12" s="25"/>
      <c r="AV12" s="25"/>
      <c r="AW12" s="25"/>
      <c r="AX12" s="25"/>
      <c r="AY12" s="41" t="s">
        <v>22</v>
      </c>
      <c r="AZ12" s="42"/>
      <c r="BA12" s="43"/>
      <c r="BB12" s="51" t="s">
        <v>5</v>
      </c>
      <c r="BC12" s="51"/>
      <c r="BD12" s="51"/>
      <c r="BE12" s="41" t="s">
        <v>23</v>
      </c>
      <c r="BF12" s="42"/>
      <c r="BG12" s="43"/>
      <c r="BH12" s="41" t="s">
        <v>24</v>
      </c>
      <c r="BI12" s="42"/>
      <c r="BJ12" s="43"/>
      <c r="BK12" s="26" t="s">
        <v>25</v>
      </c>
      <c r="BL12" s="27"/>
      <c r="BM12" s="28"/>
      <c r="BN12" s="35" t="s">
        <v>26</v>
      </c>
      <c r="BO12" s="36"/>
      <c r="BP12" s="36"/>
      <c r="BQ12" s="36"/>
      <c r="BR12" s="36"/>
      <c r="BS12" s="37"/>
      <c r="BT12" s="26" t="s">
        <v>27</v>
      </c>
      <c r="BU12" s="27"/>
      <c r="BV12" s="28"/>
      <c r="BW12" s="29"/>
      <c r="BX12" s="30"/>
      <c r="BY12" s="31"/>
    </row>
    <row r="13" spans="1:77" ht="66" customHeight="1">
      <c r="A13" s="25"/>
      <c r="B13" s="25"/>
      <c r="C13" s="32"/>
      <c r="D13" s="33"/>
      <c r="E13" s="34"/>
      <c r="F13" s="25"/>
      <c r="G13" s="25"/>
      <c r="H13" s="25"/>
      <c r="I13" s="32"/>
      <c r="J13" s="33"/>
      <c r="K13" s="34"/>
      <c r="L13" s="32"/>
      <c r="M13" s="33"/>
      <c r="N13" s="34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25"/>
      <c r="AH13" s="25"/>
      <c r="AI13" s="25"/>
      <c r="AJ13" s="32"/>
      <c r="AK13" s="33"/>
      <c r="AL13" s="34"/>
      <c r="AM13" s="32"/>
      <c r="AN13" s="33"/>
      <c r="AO13" s="34"/>
      <c r="AP13" s="32"/>
      <c r="AQ13" s="33"/>
      <c r="AR13" s="34"/>
      <c r="AS13" s="25"/>
      <c r="AT13" s="25"/>
      <c r="AU13" s="25"/>
      <c r="AV13" s="25"/>
      <c r="AW13" s="25"/>
      <c r="AX13" s="25"/>
      <c r="AY13" s="44"/>
      <c r="AZ13" s="45"/>
      <c r="BA13" s="46"/>
      <c r="BB13" s="51" t="s">
        <v>28</v>
      </c>
      <c r="BC13" s="51"/>
      <c r="BD13" s="51"/>
      <c r="BE13" s="44"/>
      <c r="BF13" s="45"/>
      <c r="BG13" s="46"/>
      <c r="BH13" s="44"/>
      <c r="BI13" s="45"/>
      <c r="BJ13" s="46"/>
      <c r="BK13" s="32"/>
      <c r="BL13" s="33"/>
      <c r="BM13" s="34"/>
      <c r="BN13" s="35" t="s">
        <v>29</v>
      </c>
      <c r="BO13" s="36"/>
      <c r="BP13" s="37"/>
      <c r="BQ13" s="35" t="s">
        <v>30</v>
      </c>
      <c r="BR13" s="36"/>
      <c r="BS13" s="37"/>
      <c r="BT13" s="32"/>
      <c r="BU13" s="33"/>
      <c r="BV13" s="34"/>
      <c r="BW13" s="32"/>
      <c r="BX13" s="33"/>
      <c r="BY13" s="34"/>
    </row>
    <row r="14" spans="1:77" ht="22.5">
      <c r="A14" s="25"/>
      <c r="B14" s="25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7">
        <v>1</v>
      </c>
      <c r="B15" s="48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3200.8</v>
      </c>
      <c r="D16" s="8">
        <f>G16+AH16</f>
        <v>442.3</v>
      </c>
      <c r="E16" s="9">
        <f aca="true" t="shared" si="0" ref="E16:E32">D16/C16*100</f>
        <v>13.818420394901274</v>
      </c>
      <c r="F16" s="10">
        <v>362</v>
      </c>
      <c r="G16" s="10">
        <v>28.3</v>
      </c>
      <c r="H16" s="9">
        <f>G16/F16*100</f>
        <v>7.81767955801105</v>
      </c>
      <c r="I16" s="10">
        <v>119.5</v>
      </c>
      <c r="J16" s="10">
        <v>7.4</v>
      </c>
      <c r="K16" s="9">
        <f>J16/I16*100</f>
        <v>6.1924686192468625</v>
      </c>
      <c r="L16" s="10">
        <v>2.8</v>
      </c>
      <c r="M16" s="10"/>
      <c r="N16" s="9">
        <f>M16/L16*100</f>
        <v>0</v>
      </c>
      <c r="O16" s="10">
        <v>45.1</v>
      </c>
      <c r="P16" s="10">
        <v>1.2</v>
      </c>
      <c r="Q16" s="9">
        <f>P16/O16*100</f>
        <v>2.660753880266075</v>
      </c>
      <c r="R16" s="10">
        <v>161.9</v>
      </c>
      <c r="S16" s="10">
        <v>9</v>
      </c>
      <c r="T16" s="9">
        <f>S16/R16*100</f>
        <v>5.558987029030265</v>
      </c>
      <c r="U16" s="10">
        <v>15.2</v>
      </c>
      <c r="V16" s="10">
        <v>8.9</v>
      </c>
      <c r="W16" s="9">
        <f>V16/U16*100</f>
        <v>58.55263157894738</v>
      </c>
      <c r="X16" s="10"/>
      <c r="Y16" s="10"/>
      <c r="Z16" s="9" t="e">
        <f>Y16/X16*100</f>
        <v>#DIV/0!</v>
      </c>
      <c r="AA16" s="10">
        <v>5.5</v>
      </c>
      <c r="AB16" s="10">
        <v>1.3</v>
      </c>
      <c r="AC16" s="9">
        <f>AB16/AA16*100</f>
        <v>23.636363636363637</v>
      </c>
      <c r="AD16" s="10"/>
      <c r="AE16" s="10"/>
      <c r="AF16" s="9" t="e">
        <f>AE16/AD16*100</f>
        <v>#DIV/0!</v>
      </c>
      <c r="AG16" s="10">
        <v>2838.8</v>
      </c>
      <c r="AH16" s="10">
        <v>414</v>
      </c>
      <c r="AI16" s="9">
        <f>AH16/AG16*100</f>
        <v>14.583626884599127</v>
      </c>
      <c r="AJ16" s="9">
        <v>2135.5</v>
      </c>
      <c r="AK16" s="9">
        <v>375.1</v>
      </c>
      <c r="AL16" s="9">
        <f>AK16/AJ16*100</f>
        <v>17.564973074221495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/>
      <c r="AT16" s="10"/>
      <c r="AU16" s="9" t="e">
        <f>AT16/AS16*100</f>
        <v>#DIV/0!</v>
      </c>
      <c r="AV16" s="11">
        <v>3232.2</v>
      </c>
      <c r="AW16" s="11">
        <v>465.8</v>
      </c>
      <c r="AX16" s="9">
        <f>AW16/AV16*100</f>
        <v>14.411236928407897</v>
      </c>
      <c r="AY16" s="11">
        <v>670.1</v>
      </c>
      <c r="AZ16" s="11">
        <v>74</v>
      </c>
      <c r="BA16" s="9">
        <f>AZ16/AY16*100</f>
        <v>11.043127891359498</v>
      </c>
      <c r="BB16" s="9">
        <v>669.1</v>
      </c>
      <c r="BC16" s="11">
        <v>74</v>
      </c>
      <c r="BD16" s="9">
        <f>BC16/BB16*100</f>
        <v>11.059632341951875</v>
      </c>
      <c r="BE16" s="11">
        <v>509.7</v>
      </c>
      <c r="BF16" s="11">
        <v>45.8</v>
      </c>
      <c r="BG16" s="9">
        <f>BF16/BE16*100</f>
        <v>8.985677849715518</v>
      </c>
      <c r="BH16" s="11">
        <v>374.4</v>
      </c>
      <c r="BI16" s="11">
        <v>158.9</v>
      </c>
      <c r="BJ16" s="9">
        <f>BI16/BH16*100</f>
        <v>42.44123931623932</v>
      </c>
      <c r="BK16" s="11">
        <v>1129.8</v>
      </c>
      <c r="BL16" s="11">
        <v>183.9</v>
      </c>
      <c r="BM16" s="9">
        <f>BL16/BK16*100</f>
        <v>16.277217206585238</v>
      </c>
      <c r="BN16" s="12">
        <v>797.1</v>
      </c>
      <c r="BO16" s="12">
        <v>88.5</v>
      </c>
      <c r="BP16" s="9">
        <f>BO16/BN16*100</f>
        <v>11.102747459540835</v>
      </c>
      <c r="BQ16" s="12">
        <v>407.5</v>
      </c>
      <c r="BR16" s="12">
        <v>65</v>
      </c>
      <c r="BS16" s="9">
        <f>BR16/BQ16*100</f>
        <v>15.950920245398773</v>
      </c>
      <c r="BT16" s="12"/>
      <c r="BU16" s="12"/>
      <c r="BV16" s="9" t="e">
        <f>BU16/BT16*100</f>
        <v>#DIV/0!</v>
      </c>
      <c r="BW16" s="13">
        <f>SUM(C16-AV16)</f>
        <v>-31.399999999999636</v>
      </c>
      <c r="BX16" s="13">
        <f>SUM(D16-AW16)</f>
        <v>-23.5</v>
      </c>
      <c r="BY16" s="9"/>
    </row>
    <row r="17" spans="1:77" ht="12.75">
      <c r="A17" s="6">
        <v>2</v>
      </c>
      <c r="B17" s="7" t="s">
        <v>35</v>
      </c>
      <c r="C17" s="8">
        <v>2788.6</v>
      </c>
      <c r="D17" s="8">
        <f aca="true" t="shared" si="1" ref="D17:D32">G17+AH17</f>
        <v>469.3</v>
      </c>
      <c r="E17" s="9">
        <f t="shared" si="0"/>
        <v>16.82923330703579</v>
      </c>
      <c r="F17" s="10">
        <v>310.2</v>
      </c>
      <c r="G17" s="10">
        <v>29.2</v>
      </c>
      <c r="H17" s="9">
        <f aca="true" t="shared" si="2" ref="H17:H34">G17/F17*100</f>
        <v>9.413281753707285</v>
      </c>
      <c r="I17" s="10">
        <v>95.2</v>
      </c>
      <c r="J17" s="10">
        <v>25</v>
      </c>
      <c r="K17" s="9">
        <f aca="true" t="shared" si="3" ref="K17:K34">J17/I17*100</f>
        <v>26.260504201680675</v>
      </c>
      <c r="L17" s="10">
        <v>5.6</v>
      </c>
      <c r="M17" s="10">
        <v>0.5</v>
      </c>
      <c r="N17" s="9">
        <f aca="true" t="shared" si="4" ref="N17:N32">M17/L17*100</f>
        <v>8.928571428571429</v>
      </c>
      <c r="O17" s="10">
        <v>60.7</v>
      </c>
      <c r="P17" s="10"/>
      <c r="Q17" s="9">
        <f aca="true" t="shared" si="5" ref="Q17:Q32">P17/O17*100</f>
        <v>0</v>
      </c>
      <c r="R17" s="10">
        <v>127.6</v>
      </c>
      <c r="S17" s="10">
        <v>3.7</v>
      </c>
      <c r="T17" s="9">
        <f aca="true" t="shared" si="6" ref="T17:T32">S17/R17*100</f>
        <v>2.899686520376176</v>
      </c>
      <c r="U17" s="10">
        <v>12.1</v>
      </c>
      <c r="V17" s="10"/>
      <c r="W17" s="9">
        <f aca="true" t="shared" si="7" ref="W17:W32">V17/U17*100</f>
        <v>0</v>
      </c>
      <c r="X17" s="10"/>
      <c r="Y17" s="10"/>
      <c r="Z17" s="9" t="e">
        <f aca="true" t="shared" si="8" ref="Z17:Z32">Y17/X17*100</f>
        <v>#DIV/0!</v>
      </c>
      <c r="AA17" s="10">
        <v>2</v>
      </c>
      <c r="AB17" s="10"/>
      <c r="AC17" s="9">
        <f aca="true" t="shared" si="9" ref="AC17:AC32">AB17/AA17*100</f>
        <v>0</v>
      </c>
      <c r="AD17" s="10"/>
      <c r="AE17" s="10"/>
      <c r="AF17" s="9" t="e">
        <f aca="true" t="shared" si="10" ref="AF17:AF32">AE17/AD17*100</f>
        <v>#DIV/0!</v>
      </c>
      <c r="AG17" s="10">
        <v>2478.4</v>
      </c>
      <c r="AH17" s="10">
        <v>440.1</v>
      </c>
      <c r="AI17" s="9">
        <f aca="true" t="shared" si="11" ref="AI17:AI32">AH17/AG17*100</f>
        <v>17.757424144609427</v>
      </c>
      <c r="AJ17" s="9">
        <v>2040.6</v>
      </c>
      <c r="AK17" s="9">
        <v>358.5</v>
      </c>
      <c r="AL17" s="9">
        <f aca="true" t="shared" si="12" ref="AL17:AL32">AK17/AJ17*100</f>
        <v>17.56836224639812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/>
      <c r="AT17" s="10"/>
      <c r="AU17" s="9" t="e">
        <f aca="true" t="shared" si="15" ref="AU17:AU34">AT17/AS17*100</f>
        <v>#DIV/0!</v>
      </c>
      <c r="AV17" s="16">
        <v>2793.6</v>
      </c>
      <c r="AW17" s="11">
        <v>279.5</v>
      </c>
      <c r="AX17" s="9">
        <f aca="true" t="shared" si="16" ref="AX17:AX34">AW17/AV17*100</f>
        <v>10.005011454753724</v>
      </c>
      <c r="AY17" s="11">
        <v>674.7</v>
      </c>
      <c r="AZ17" s="11">
        <v>93</v>
      </c>
      <c r="BA17" s="9">
        <f aca="true" t="shared" si="17" ref="BA17:BA34">AZ17/AY17*100</f>
        <v>13.783903957314362</v>
      </c>
      <c r="BB17" s="9">
        <v>669.1</v>
      </c>
      <c r="BC17" s="11">
        <v>88</v>
      </c>
      <c r="BD17" s="9">
        <f aca="true" t="shared" si="18" ref="BD17:BD34">BC17/BB17*100</f>
        <v>13.151995217456284</v>
      </c>
      <c r="BE17" s="11">
        <v>523.1</v>
      </c>
      <c r="BF17" s="11"/>
      <c r="BG17" s="9">
        <f aca="true" t="shared" si="19" ref="BG17:BG34">BF17/BE17*100</f>
        <v>0</v>
      </c>
      <c r="BH17" s="11">
        <v>413.1</v>
      </c>
      <c r="BI17" s="11">
        <v>32.3</v>
      </c>
      <c r="BJ17" s="9">
        <f aca="true" t="shared" si="20" ref="BJ17:BJ34">BI17/BH17*100</f>
        <v>7.818930041152263</v>
      </c>
      <c r="BK17" s="11">
        <v>1108</v>
      </c>
      <c r="BL17" s="11">
        <v>147.8</v>
      </c>
      <c r="BM17" s="9">
        <f aca="true" t="shared" si="21" ref="BM17:BM32">BL17/BK17*100</f>
        <v>13.339350180505416</v>
      </c>
      <c r="BN17" s="12">
        <v>787.3</v>
      </c>
      <c r="BO17" s="12">
        <v>74.2</v>
      </c>
      <c r="BP17" s="9">
        <f aca="true" t="shared" si="22" ref="BP17:BP34">BO17/BN17*100</f>
        <v>9.424615775435031</v>
      </c>
      <c r="BQ17" s="17">
        <v>354.6</v>
      </c>
      <c r="BR17" s="12"/>
      <c r="BS17" s="9">
        <f aca="true" t="shared" si="23" ref="BS17:BS32">BR17/BQ17*100</f>
        <v>0</v>
      </c>
      <c r="BT17" s="12"/>
      <c r="BU17" s="12"/>
      <c r="BV17" s="9" t="e">
        <f aca="true" t="shared" si="24" ref="BV17:BV32">BU17/BT17*100</f>
        <v>#DIV/0!</v>
      </c>
      <c r="BW17" s="13">
        <f>SUM(C17-AV17)</f>
        <v>-5</v>
      </c>
      <c r="BX17" s="13">
        <f aca="true" t="shared" si="25" ref="BX17:BX32">SUM(D17-AW17)</f>
        <v>189.8</v>
      </c>
      <c r="BY17" s="9"/>
    </row>
    <row r="18" spans="1:77" ht="12.75">
      <c r="A18" s="6">
        <v>3</v>
      </c>
      <c r="B18" s="7" t="s">
        <v>36</v>
      </c>
      <c r="C18" s="19">
        <v>3418.5</v>
      </c>
      <c r="D18" s="8">
        <f t="shared" si="1"/>
        <v>530.9</v>
      </c>
      <c r="E18" s="9">
        <f t="shared" si="0"/>
        <v>15.530203305543367</v>
      </c>
      <c r="F18" s="10">
        <v>698.1</v>
      </c>
      <c r="G18" s="10">
        <v>67.6</v>
      </c>
      <c r="H18" s="9">
        <f t="shared" si="2"/>
        <v>9.683426443202979</v>
      </c>
      <c r="I18" s="10">
        <v>302.8</v>
      </c>
      <c r="J18" s="10">
        <v>43.8</v>
      </c>
      <c r="K18" s="9">
        <f t="shared" si="3"/>
        <v>14.464993394980183</v>
      </c>
      <c r="L18" s="10">
        <v>18.8</v>
      </c>
      <c r="M18" s="10"/>
      <c r="N18" s="9">
        <f t="shared" si="4"/>
        <v>0</v>
      </c>
      <c r="O18" s="10">
        <v>85.1</v>
      </c>
      <c r="P18" s="10">
        <v>1</v>
      </c>
      <c r="Q18" s="9">
        <f t="shared" si="5"/>
        <v>1.1750881316098707</v>
      </c>
      <c r="R18" s="10">
        <v>221.1</v>
      </c>
      <c r="S18" s="10">
        <v>16.2</v>
      </c>
      <c r="T18" s="9">
        <f t="shared" si="6"/>
        <v>7.327001356852103</v>
      </c>
      <c r="U18" s="10">
        <v>28.7</v>
      </c>
      <c r="V18" s="10">
        <v>3.6</v>
      </c>
      <c r="W18" s="9">
        <f t="shared" si="7"/>
        <v>12.543554006968641</v>
      </c>
      <c r="X18" s="10"/>
      <c r="Y18" s="10"/>
      <c r="Z18" s="9" t="e">
        <f t="shared" si="8"/>
        <v>#DIV/0!</v>
      </c>
      <c r="AA18" s="10">
        <v>33.1</v>
      </c>
      <c r="AB18" s="10">
        <v>3</v>
      </c>
      <c r="AC18" s="9">
        <f t="shared" si="9"/>
        <v>9.06344410876133</v>
      </c>
      <c r="AD18" s="10"/>
      <c r="AE18" s="10"/>
      <c r="AF18" s="9" t="e">
        <f t="shared" si="10"/>
        <v>#DIV/0!</v>
      </c>
      <c r="AG18" s="10">
        <v>2720.3</v>
      </c>
      <c r="AH18" s="10">
        <v>463.3</v>
      </c>
      <c r="AI18" s="9">
        <f t="shared" si="11"/>
        <v>17.031209793037533</v>
      </c>
      <c r="AJ18" s="9">
        <v>2046.5</v>
      </c>
      <c r="AK18" s="9">
        <v>359.6</v>
      </c>
      <c r="AL18" s="9">
        <f t="shared" si="12"/>
        <v>17.571463474224284</v>
      </c>
      <c r="AM18" s="9">
        <v>189.9</v>
      </c>
      <c r="AN18" s="9">
        <v>31.7</v>
      </c>
      <c r="AO18" s="9">
        <f t="shared" si="13"/>
        <v>16.69299631384939</v>
      </c>
      <c r="AP18" s="11"/>
      <c r="AQ18" s="11"/>
      <c r="AR18" s="9" t="e">
        <f t="shared" si="14"/>
        <v>#DIV/0!</v>
      </c>
      <c r="AS18" s="10"/>
      <c r="AT18" s="10"/>
      <c r="AU18" s="9" t="e">
        <f t="shared" si="15"/>
        <v>#DIV/0!</v>
      </c>
      <c r="AV18" s="11">
        <v>3418.4</v>
      </c>
      <c r="AW18" s="11">
        <v>714.1</v>
      </c>
      <c r="AX18" s="9">
        <f t="shared" si="16"/>
        <v>20.889890007020828</v>
      </c>
      <c r="AY18" s="16">
        <v>670.2</v>
      </c>
      <c r="AZ18" s="11">
        <v>103.8</v>
      </c>
      <c r="BA18" s="9">
        <f t="shared" si="17"/>
        <v>15.487914055505817</v>
      </c>
      <c r="BB18" s="9">
        <v>669.2</v>
      </c>
      <c r="BC18" s="11">
        <v>103.8</v>
      </c>
      <c r="BD18" s="9">
        <f t="shared" si="18"/>
        <v>15.511057979677226</v>
      </c>
      <c r="BE18" s="11">
        <v>507.3</v>
      </c>
      <c r="BF18" s="11">
        <v>60</v>
      </c>
      <c r="BG18" s="9">
        <f t="shared" si="19"/>
        <v>11.827321111768184</v>
      </c>
      <c r="BH18" s="16">
        <v>673.4</v>
      </c>
      <c r="BI18" s="11">
        <v>165.9</v>
      </c>
      <c r="BJ18" s="9">
        <f t="shared" si="20"/>
        <v>24.636174636174637</v>
      </c>
      <c r="BK18" s="11">
        <v>1259</v>
      </c>
      <c r="BL18" s="11">
        <v>371.4</v>
      </c>
      <c r="BM18" s="9">
        <f t="shared" si="21"/>
        <v>29.49960285941223</v>
      </c>
      <c r="BN18" s="12">
        <v>919.1</v>
      </c>
      <c r="BO18" s="12">
        <v>131.5</v>
      </c>
      <c r="BP18" s="9">
        <f t="shared" si="22"/>
        <v>14.307474703514309</v>
      </c>
      <c r="BQ18" s="12">
        <v>482</v>
      </c>
      <c r="BR18" s="12">
        <v>142</v>
      </c>
      <c r="BS18" s="9">
        <f t="shared" si="23"/>
        <v>29.460580912863072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0.09999999999990905</v>
      </c>
      <c r="BX18" s="13">
        <f t="shared" si="25"/>
        <v>-183.20000000000005</v>
      </c>
      <c r="BY18" s="9"/>
    </row>
    <row r="19" spans="1:77" ht="12.75">
      <c r="A19" s="6">
        <v>4</v>
      </c>
      <c r="B19" s="7" t="s">
        <v>37</v>
      </c>
      <c r="C19" s="19">
        <v>4370.9</v>
      </c>
      <c r="D19" s="8">
        <f t="shared" si="1"/>
        <v>381.1</v>
      </c>
      <c r="E19" s="9">
        <f t="shared" si="0"/>
        <v>8.719028117778949</v>
      </c>
      <c r="F19" s="10">
        <v>497.6</v>
      </c>
      <c r="G19" s="10">
        <v>62.3</v>
      </c>
      <c r="H19" s="9">
        <f t="shared" si="2"/>
        <v>12.520096463022506</v>
      </c>
      <c r="I19" s="10">
        <v>139.1</v>
      </c>
      <c r="J19" s="10">
        <v>28.8</v>
      </c>
      <c r="K19" s="9">
        <f t="shared" si="3"/>
        <v>20.70452911574407</v>
      </c>
      <c r="L19" s="10">
        <v>86.5</v>
      </c>
      <c r="M19" s="10">
        <v>1.2</v>
      </c>
      <c r="N19" s="9">
        <f t="shared" si="4"/>
        <v>1.3872832369942196</v>
      </c>
      <c r="O19" s="10">
        <v>31.8</v>
      </c>
      <c r="P19" s="10">
        <v>0.1</v>
      </c>
      <c r="Q19" s="9">
        <f t="shared" si="5"/>
        <v>0.3144654088050315</v>
      </c>
      <c r="R19" s="10">
        <v>166.8</v>
      </c>
      <c r="S19" s="10">
        <v>4.2</v>
      </c>
      <c r="T19" s="9">
        <f t="shared" si="6"/>
        <v>2.5179856115107913</v>
      </c>
      <c r="U19" s="10">
        <v>18.2</v>
      </c>
      <c r="V19" s="10"/>
      <c r="W19" s="9">
        <f t="shared" si="7"/>
        <v>0</v>
      </c>
      <c r="X19" s="10"/>
      <c r="Y19" s="10"/>
      <c r="Z19" s="9" t="e">
        <f t="shared" si="8"/>
        <v>#DIV/0!</v>
      </c>
      <c r="AA19" s="10">
        <v>49.2</v>
      </c>
      <c r="AB19" s="10">
        <v>12</v>
      </c>
      <c r="AC19" s="9">
        <f t="shared" si="9"/>
        <v>24.390243902439025</v>
      </c>
      <c r="AD19" s="10"/>
      <c r="AE19" s="10"/>
      <c r="AF19" s="9" t="e">
        <f t="shared" si="10"/>
        <v>#DIV/0!</v>
      </c>
      <c r="AG19" s="10">
        <v>3873.3</v>
      </c>
      <c r="AH19" s="10">
        <v>318.8</v>
      </c>
      <c r="AI19" s="9">
        <f t="shared" si="11"/>
        <v>8.230707665298324</v>
      </c>
      <c r="AJ19" s="9">
        <v>1502.4</v>
      </c>
      <c r="AK19" s="9">
        <v>263.9</v>
      </c>
      <c r="AL19" s="9">
        <f t="shared" si="12"/>
        <v>17.56522896698615</v>
      </c>
      <c r="AM19" s="9">
        <v>40.8</v>
      </c>
      <c r="AN19" s="9">
        <v>6.7</v>
      </c>
      <c r="AO19" s="9">
        <f t="shared" si="13"/>
        <v>16.421568627450984</v>
      </c>
      <c r="AP19" s="11"/>
      <c r="AQ19" s="11"/>
      <c r="AR19" s="9" t="e">
        <f t="shared" si="14"/>
        <v>#DIV/0!</v>
      </c>
      <c r="AS19" s="10"/>
      <c r="AT19" s="10"/>
      <c r="AU19" s="9" t="e">
        <f t="shared" si="15"/>
        <v>#DIV/0!</v>
      </c>
      <c r="AV19" s="11">
        <v>4370.9</v>
      </c>
      <c r="AW19" s="11">
        <v>245</v>
      </c>
      <c r="AX19" s="9">
        <f t="shared" si="16"/>
        <v>5.605252922739024</v>
      </c>
      <c r="AY19" s="11">
        <v>669.7</v>
      </c>
      <c r="AZ19" s="11">
        <v>70.6</v>
      </c>
      <c r="BA19" s="9">
        <f t="shared" si="17"/>
        <v>10.542033746453635</v>
      </c>
      <c r="BB19" s="9">
        <v>669.2</v>
      </c>
      <c r="BC19" s="11">
        <v>70.6</v>
      </c>
      <c r="BD19" s="9">
        <f t="shared" si="18"/>
        <v>10.549910340705319</v>
      </c>
      <c r="BE19" s="11">
        <v>499.4</v>
      </c>
      <c r="BF19" s="11"/>
      <c r="BG19" s="9">
        <f t="shared" si="19"/>
        <v>0</v>
      </c>
      <c r="BH19" s="16">
        <v>2181.9</v>
      </c>
      <c r="BI19" s="11"/>
      <c r="BJ19" s="9">
        <f t="shared" si="20"/>
        <v>0</v>
      </c>
      <c r="BK19" s="11">
        <v>920.1</v>
      </c>
      <c r="BL19" s="11">
        <v>171.2</v>
      </c>
      <c r="BM19" s="9">
        <f t="shared" si="21"/>
        <v>18.606673187696988</v>
      </c>
      <c r="BN19" s="12">
        <v>669.3</v>
      </c>
      <c r="BO19" s="12">
        <v>85.6</v>
      </c>
      <c r="BP19" s="9">
        <f t="shared" si="22"/>
        <v>12.78948154788585</v>
      </c>
      <c r="BQ19" s="12">
        <v>374.9</v>
      </c>
      <c r="BR19" s="12">
        <v>45.9</v>
      </c>
      <c r="BS19" s="9">
        <f t="shared" si="23"/>
        <v>12.243264870632169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136.10000000000002</v>
      </c>
      <c r="BY19" s="9"/>
    </row>
    <row r="20" spans="1:77" ht="12.75">
      <c r="A20" s="6">
        <v>5</v>
      </c>
      <c r="B20" s="7" t="s">
        <v>38</v>
      </c>
      <c r="C20" s="8">
        <v>3624.2</v>
      </c>
      <c r="D20" s="8">
        <f t="shared" si="1"/>
        <v>878.3</v>
      </c>
      <c r="E20" s="9">
        <f t="shared" si="0"/>
        <v>24.234313779592735</v>
      </c>
      <c r="F20" s="10">
        <v>2013.6</v>
      </c>
      <c r="G20" s="10">
        <v>615.9</v>
      </c>
      <c r="H20" s="9">
        <f t="shared" si="2"/>
        <v>30.587008343265794</v>
      </c>
      <c r="I20" s="10">
        <v>1286.1</v>
      </c>
      <c r="J20" s="10">
        <v>221.1</v>
      </c>
      <c r="K20" s="9">
        <f t="shared" si="3"/>
        <v>17.1915092139025</v>
      </c>
      <c r="L20" s="10">
        <v>1.2</v>
      </c>
      <c r="M20" s="10">
        <v>0.8</v>
      </c>
      <c r="N20" s="9">
        <f t="shared" si="4"/>
        <v>66.66666666666667</v>
      </c>
      <c r="O20" s="10">
        <v>53.4</v>
      </c>
      <c r="P20" s="10">
        <v>2.7</v>
      </c>
      <c r="Q20" s="9">
        <f t="shared" si="5"/>
        <v>5.056179775280899</v>
      </c>
      <c r="R20" s="10">
        <v>252.7</v>
      </c>
      <c r="S20" s="10">
        <v>71.8</v>
      </c>
      <c r="T20" s="9">
        <f t="shared" si="6"/>
        <v>28.413138108428964</v>
      </c>
      <c r="U20" s="10">
        <v>80.2</v>
      </c>
      <c r="V20" s="10">
        <v>5.1</v>
      </c>
      <c r="W20" s="9">
        <f t="shared" si="7"/>
        <v>6.359102244389027</v>
      </c>
      <c r="X20" s="10"/>
      <c r="Y20" s="10"/>
      <c r="Z20" s="9" t="e">
        <f t="shared" si="8"/>
        <v>#DIV/0!</v>
      </c>
      <c r="AA20" s="10">
        <v>2</v>
      </c>
      <c r="AB20" s="10"/>
      <c r="AC20" s="9">
        <f t="shared" si="9"/>
        <v>0</v>
      </c>
      <c r="AD20" s="10"/>
      <c r="AE20" s="10"/>
      <c r="AF20" s="9" t="e">
        <f t="shared" si="10"/>
        <v>#DIV/0!</v>
      </c>
      <c r="AG20" s="10">
        <v>1610.6</v>
      </c>
      <c r="AH20" s="10">
        <v>262.4</v>
      </c>
      <c r="AI20" s="9">
        <f t="shared" si="11"/>
        <v>16.292065068918415</v>
      </c>
      <c r="AJ20" s="9">
        <v>856.3</v>
      </c>
      <c r="AK20" s="9">
        <v>150.7</v>
      </c>
      <c r="AL20" s="9">
        <f t="shared" si="12"/>
        <v>17.59897232278407</v>
      </c>
      <c r="AM20" s="9"/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/>
      <c r="AT20" s="10"/>
      <c r="AU20" s="9" t="e">
        <f t="shared" si="15"/>
        <v>#DIV/0!</v>
      </c>
      <c r="AV20" s="11">
        <v>3872.6</v>
      </c>
      <c r="AW20" s="11">
        <v>932.4</v>
      </c>
      <c r="AX20" s="9">
        <f t="shared" si="16"/>
        <v>24.076847595930385</v>
      </c>
      <c r="AY20" s="11">
        <v>739</v>
      </c>
      <c r="AZ20" s="11">
        <v>157.1</v>
      </c>
      <c r="BA20" s="9">
        <f t="shared" si="17"/>
        <v>21.258457374830854</v>
      </c>
      <c r="BB20" s="9">
        <v>669.1</v>
      </c>
      <c r="BC20" s="11">
        <v>88.3</v>
      </c>
      <c r="BD20" s="9">
        <f t="shared" si="18"/>
        <v>13.196831564788521</v>
      </c>
      <c r="BE20" s="11">
        <v>338.9</v>
      </c>
      <c r="BF20" s="11">
        <v>125.9</v>
      </c>
      <c r="BG20" s="9">
        <f t="shared" si="19"/>
        <v>37.14960165240485</v>
      </c>
      <c r="BH20" s="11">
        <v>742.9</v>
      </c>
      <c r="BI20" s="11">
        <v>233.1</v>
      </c>
      <c r="BJ20" s="9">
        <f t="shared" si="20"/>
        <v>31.377035940234215</v>
      </c>
      <c r="BK20" s="11">
        <v>1527</v>
      </c>
      <c r="BL20" s="11">
        <v>403.3</v>
      </c>
      <c r="BM20" s="9">
        <f t="shared" si="21"/>
        <v>26.41126391617551</v>
      </c>
      <c r="BN20" s="17">
        <v>852.9</v>
      </c>
      <c r="BO20" s="12">
        <v>161.4</v>
      </c>
      <c r="BP20" s="9">
        <f t="shared" si="22"/>
        <v>18.923672177277524</v>
      </c>
      <c r="BQ20" s="12">
        <v>518.4</v>
      </c>
      <c r="BR20" s="12">
        <v>78.2</v>
      </c>
      <c r="BS20" s="9">
        <f t="shared" si="23"/>
        <v>15.084876543209877</v>
      </c>
      <c r="BT20" s="12"/>
      <c r="BU20" s="12"/>
      <c r="BV20" s="9" t="e">
        <f t="shared" si="24"/>
        <v>#DIV/0!</v>
      </c>
      <c r="BW20" s="13">
        <f t="shared" si="26"/>
        <v>-248.4000000000001</v>
      </c>
      <c r="BX20" s="13">
        <f t="shared" si="25"/>
        <v>-54.10000000000002</v>
      </c>
      <c r="BY20" s="9"/>
    </row>
    <row r="21" spans="1:77" ht="12.75">
      <c r="A21" s="6">
        <v>6</v>
      </c>
      <c r="B21" s="7" t="s">
        <v>39</v>
      </c>
      <c r="C21" s="8">
        <v>3183.9</v>
      </c>
      <c r="D21" s="8">
        <f t="shared" si="1"/>
        <v>425.09999999999997</v>
      </c>
      <c r="E21" s="9">
        <f t="shared" si="0"/>
        <v>13.35154998586639</v>
      </c>
      <c r="F21" s="10">
        <v>575.8</v>
      </c>
      <c r="G21" s="10">
        <v>51.9</v>
      </c>
      <c r="H21" s="9">
        <f t="shared" si="2"/>
        <v>9.013546370267454</v>
      </c>
      <c r="I21" s="10">
        <v>331.6</v>
      </c>
      <c r="J21" s="10">
        <v>37.3</v>
      </c>
      <c r="K21" s="9">
        <f t="shared" si="3"/>
        <v>11.248492159227984</v>
      </c>
      <c r="L21" s="10">
        <v>8.8</v>
      </c>
      <c r="M21" s="10"/>
      <c r="N21" s="9">
        <f t="shared" si="4"/>
        <v>0</v>
      </c>
      <c r="O21" s="10">
        <v>50.7</v>
      </c>
      <c r="P21" s="10">
        <v>1.7</v>
      </c>
      <c r="Q21" s="9">
        <f t="shared" si="5"/>
        <v>3.353057199211045</v>
      </c>
      <c r="R21" s="10">
        <v>170.9</v>
      </c>
      <c r="S21" s="10">
        <v>12</v>
      </c>
      <c r="T21" s="9">
        <f t="shared" si="6"/>
        <v>7.021650087770626</v>
      </c>
      <c r="U21" s="10">
        <v>6.8</v>
      </c>
      <c r="V21" s="10">
        <v>0.1</v>
      </c>
      <c r="W21" s="9">
        <f t="shared" si="7"/>
        <v>1.4705882352941178</v>
      </c>
      <c r="X21" s="10"/>
      <c r="Y21" s="10"/>
      <c r="Z21" s="9" t="e">
        <f t="shared" si="8"/>
        <v>#DIV/0!</v>
      </c>
      <c r="AA21" s="10">
        <v>2</v>
      </c>
      <c r="AB21" s="10"/>
      <c r="AC21" s="9">
        <f t="shared" si="9"/>
        <v>0</v>
      </c>
      <c r="AD21" s="10"/>
      <c r="AE21" s="10"/>
      <c r="AF21" s="9" t="e">
        <f t="shared" si="10"/>
        <v>#DIV/0!</v>
      </c>
      <c r="AG21" s="10">
        <v>2608</v>
      </c>
      <c r="AH21" s="10">
        <v>373.2</v>
      </c>
      <c r="AI21" s="9">
        <f t="shared" si="11"/>
        <v>14.309815950920246</v>
      </c>
      <c r="AJ21" s="9">
        <v>1755.3</v>
      </c>
      <c r="AK21" s="9">
        <v>308.3</v>
      </c>
      <c r="AL21" s="9">
        <f t="shared" si="12"/>
        <v>17.563949182475934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/>
      <c r="AT21" s="10"/>
      <c r="AU21" s="9" t="e">
        <f t="shared" si="15"/>
        <v>#DIV/0!</v>
      </c>
      <c r="AV21" s="11">
        <v>3183.9</v>
      </c>
      <c r="AW21" s="11">
        <v>425.7</v>
      </c>
      <c r="AX21" s="9">
        <f t="shared" si="16"/>
        <v>13.370394798831619</v>
      </c>
      <c r="AY21" s="11">
        <v>669.7</v>
      </c>
      <c r="AZ21" s="11">
        <v>74.2</v>
      </c>
      <c r="BA21" s="9">
        <f t="shared" si="17"/>
        <v>11.079587875167986</v>
      </c>
      <c r="BB21" s="9">
        <v>669.2</v>
      </c>
      <c r="BC21" s="11">
        <v>74.2</v>
      </c>
      <c r="BD21" s="9">
        <f t="shared" si="18"/>
        <v>11.08786610878661</v>
      </c>
      <c r="BE21" s="11">
        <v>594.3</v>
      </c>
      <c r="BF21" s="11">
        <v>95.9</v>
      </c>
      <c r="BG21" s="9">
        <f t="shared" si="19"/>
        <v>16.13663133097762</v>
      </c>
      <c r="BH21" s="11">
        <v>366.7</v>
      </c>
      <c r="BI21" s="11">
        <v>56.8</v>
      </c>
      <c r="BJ21" s="9">
        <f t="shared" si="20"/>
        <v>15.489500954458684</v>
      </c>
      <c r="BK21" s="16">
        <v>1382.6</v>
      </c>
      <c r="BL21" s="11">
        <v>195.6</v>
      </c>
      <c r="BM21" s="9">
        <f t="shared" si="21"/>
        <v>14.14725878779112</v>
      </c>
      <c r="BN21" s="12">
        <v>624.6</v>
      </c>
      <c r="BO21" s="12">
        <v>69.1</v>
      </c>
      <c r="BP21" s="9">
        <f t="shared" si="22"/>
        <v>11.063080371437719</v>
      </c>
      <c r="BQ21" s="12">
        <v>442.8</v>
      </c>
      <c r="BR21" s="12">
        <v>70</v>
      </c>
      <c r="BS21" s="9">
        <f t="shared" si="23"/>
        <v>15.808491418247517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-0.6000000000000227</v>
      </c>
      <c r="BY21" s="9"/>
    </row>
    <row r="22" spans="1:77" ht="12.75">
      <c r="A22" s="6">
        <v>7</v>
      </c>
      <c r="B22" s="7" t="s">
        <v>40</v>
      </c>
      <c r="C22" s="8">
        <v>2419.5</v>
      </c>
      <c r="D22" s="8">
        <f t="shared" si="1"/>
        <v>334.9</v>
      </c>
      <c r="E22" s="9">
        <f t="shared" si="0"/>
        <v>13.841702831163463</v>
      </c>
      <c r="F22" s="10">
        <v>149.9</v>
      </c>
      <c r="G22" s="10">
        <v>26.7</v>
      </c>
      <c r="H22" s="9">
        <f t="shared" si="2"/>
        <v>17.81187458305537</v>
      </c>
      <c r="I22" s="10">
        <v>31.8</v>
      </c>
      <c r="J22" s="10">
        <v>2.8</v>
      </c>
      <c r="K22" s="9">
        <f t="shared" si="3"/>
        <v>8.80503144654088</v>
      </c>
      <c r="L22" s="10"/>
      <c r="M22" s="10">
        <v>5.7</v>
      </c>
      <c r="N22" s="9" t="e">
        <f t="shared" si="4"/>
        <v>#DIV/0!</v>
      </c>
      <c r="O22" s="10">
        <v>26.3</v>
      </c>
      <c r="P22" s="10"/>
      <c r="Q22" s="9">
        <f t="shared" si="5"/>
        <v>0</v>
      </c>
      <c r="R22" s="10">
        <v>69.9</v>
      </c>
      <c r="S22" s="10">
        <v>4.2</v>
      </c>
      <c r="T22" s="9">
        <f t="shared" si="6"/>
        <v>6.008583690987124</v>
      </c>
      <c r="U22" s="10">
        <v>4.9</v>
      </c>
      <c r="V22" s="10"/>
      <c r="W22" s="9">
        <f t="shared" si="7"/>
        <v>0</v>
      </c>
      <c r="X22" s="10"/>
      <c r="Y22" s="10"/>
      <c r="Z22" s="9" t="e">
        <f t="shared" si="8"/>
        <v>#DIV/0!</v>
      </c>
      <c r="AA22" s="10">
        <v>12</v>
      </c>
      <c r="AB22" s="10">
        <v>0.9</v>
      </c>
      <c r="AC22" s="9">
        <f t="shared" si="9"/>
        <v>7.5</v>
      </c>
      <c r="AD22" s="10"/>
      <c r="AE22" s="10"/>
      <c r="AF22" s="9" t="e">
        <f t="shared" si="10"/>
        <v>#DIV/0!</v>
      </c>
      <c r="AG22" s="10">
        <v>2269.7</v>
      </c>
      <c r="AH22" s="10">
        <v>308.2</v>
      </c>
      <c r="AI22" s="9">
        <f t="shared" si="11"/>
        <v>13.578887077587348</v>
      </c>
      <c r="AJ22" s="9">
        <v>1031.3</v>
      </c>
      <c r="AK22" s="9">
        <v>181.1</v>
      </c>
      <c r="AL22" s="9">
        <f t="shared" si="12"/>
        <v>17.56036070978377</v>
      </c>
      <c r="AM22" s="9">
        <v>439.7</v>
      </c>
      <c r="AN22" s="9">
        <v>73.3</v>
      </c>
      <c r="AO22" s="9">
        <f t="shared" si="13"/>
        <v>16.67045712986127</v>
      </c>
      <c r="AP22" s="11"/>
      <c r="AQ22" s="11"/>
      <c r="AR22" s="9" t="e">
        <f t="shared" si="14"/>
        <v>#DIV/0!</v>
      </c>
      <c r="AS22" s="10"/>
      <c r="AT22" s="10"/>
      <c r="AU22" s="9" t="e">
        <f t="shared" si="15"/>
        <v>#DIV/0!</v>
      </c>
      <c r="AV22" s="11">
        <v>2419.5</v>
      </c>
      <c r="AW22" s="11">
        <v>278.9</v>
      </c>
      <c r="AX22" s="9">
        <f t="shared" si="16"/>
        <v>11.527175036164495</v>
      </c>
      <c r="AY22" s="11">
        <v>669.7</v>
      </c>
      <c r="AZ22" s="11">
        <v>57.9</v>
      </c>
      <c r="BA22" s="9">
        <f t="shared" si="17"/>
        <v>8.645662236822456</v>
      </c>
      <c r="BB22" s="9">
        <v>669.2</v>
      </c>
      <c r="BC22" s="11">
        <v>57.9</v>
      </c>
      <c r="BD22" s="9">
        <f t="shared" si="18"/>
        <v>8.652121936640764</v>
      </c>
      <c r="BE22" s="11">
        <v>300.5</v>
      </c>
      <c r="BF22" s="11">
        <v>56.4</v>
      </c>
      <c r="BG22" s="9">
        <f t="shared" si="19"/>
        <v>18.768718801996673</v>
      </c>
      <c r="BH22" s="16">
        <v>208.4</v>
      </c>
      <c r="BI22" s="11">
        <v>23.4</v>
      </c>
      <c r="BJ22" s="9">
        <f t="shared" si="20"/>
        <v>11.228406909788866</v>
      </c>
      <c r="BK22" s="11">
        <v>1065.3</v>
      </c>
      <c r="BL22" s="11">
        <v>138</v>
      </c>
      <c r="BM22" s="9">
        <f t="shared" si="21"/>
        <v>12.954097437341595</v>
      </c>
      <c r="BN22" s="12">
        <v>379.9</v>
      </c>
      <c r="BO22" s="12">
        <v>61.5</v>
      </c>
      <c r="BP22" s="9">
        <f t="shared" si="22"/>
        <v>16.188470650171098</v>
      </c>
      <c r="BQ22" s="12">
        <v>273.3</v>
      </c>
      <c r="BR22" s="12">
        <v>31.2</v>
      </c>
      <c r="BS22" s="9">
        <f>BR22/BQ22*100</f>
        <v>11.41602634467618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56</v>
      </c>
      <c r="BY22" s="9"/>
    </row>
    <row r="23" spans="1:77" ht="12.75">
      <c r="A23" s="6">
        <v>8</v>
      </c>
      <c r="B23" s="7" t="s">
        <v>41</v>
      </c>
      <c r="C23" s="8">
        <v>2883.3</v>
      </c>
      <c r="D23" s="8">
        <f t="shared" si="1"/>
        <v>750.9</v>
      </c>
      <c r="E23" s="9">
        <f t="shared" si="0"/>
        <v>26.043075642492973</v>
      </c>
      <c r="F23" s="10">
        <v>895.9</v>
      </c>
      <c r="G23" s="10">
        <v>116.8</v>
      </c>
      <c r="H23" s="9">
        <f t="shared" si="2"/>
        <v>13.037169326933808</v>
      </c>
      <c r="I23" s="10">
        <v>422.8</v>
      </c>
      <c r="J23" s="10">
        <v>48</v>
      </c>
      <c r="K23" s="9">
        <f t="shared" si="3"/>
        <v>11.352885525070954</v>
      </c>
      <c r="L23" s="10"/>
      <c r="M23" s="10"/>
      <c r="N23" s="9" t="e">
        <f t="shared" si="4"/>
        <v>#DIV/0!</v>
      </c>
      <c r="O23" s="10">
        <v>69.3</v>
      </c>
      <c r="P23" s="10">
        <v>0.1</v>
      </c>
      <c r="Q23" s="9">
        <f t="shared" si="5"/>
        <v>0.14430014430014432</v>
      </c>
      <c r="R23" s="10">
        <v>389.1</v>
      </c>
      <c r="S23" s="10">
        <v>65.2</v>
      </c>
      <c r="T23" s="9">
        <f t="shared" si="6"/>
        <v>16.756617836031868</v>
      </c>
      <c r="U23" s="10">
        <v>2.7</v>
      </c>
      <c r="V23" s="10">
        <v>0.1</v>
      </c>
      <c r="W23" s="9">
        <f t="shared" si="7"/>
        <v>3.7037037037037033</v>
      </c>
      <c r="X23" s="10"/>
      <c r="Y23" s="10"/>
      <c r="Z23" s="9" t="e">
        <f t="shared" si="8"/>
        <v>#DIV/0!</v>
      </c>
      <c r="AA23" s="10">
        <v>2</v>
      </c>
      <c r="AB23" s="10"/>
      <c r="AC23" s="9">
        <f t="shared" si="9"/>
        <v>0</v>
      </c>
      <c r="AD23" s="10"/>
      <c r="AE23" s="10"/>
      <c r="AF23" s="9" t="e">
        <f t="shared" si="10"/>
        <v>#DIV/0!</v>
      </c>
      <c r="AG23" s="10">
        <v>1987.4</v>
      </c>
      <c r="AH23" s="10">
        <v>634.1</v>
      </c>
      <c r="AI23" s="9">
        <f t="shared" si="11"/>
        <v>31.906007849451544</v>
      </c>
      <c r="AJ23" s="9">
        <v>1255.6</v>
      </c>
      <c r="AK23" s="9">
        <v>220.7</v>
      </c>
      <c r="AL23" s="9">
        <f t="shared" si="12"/>
        <v>17.577253902516727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/>
      <c r="AT23" s="10"/>
      <c r="AU23" s="9" t="e">
        <f t="shared" si="15"/>
        <v>#DIV/0!</v>
      </c>
      <c r="AV23" s="11">
        <v>2883.3</v>
      </c>
      <c r="AW23" s="11">
        <v>728.7</v>
      </c>
      <c r="AX23" s="9">
        <f t="shared" si="16"/>
        <v>25.273124544792424</v>
      </c>
      <c r="AY23" s="11">
        <v>669.7</v>
      </c>
      <c r="AZ23" s="11">
        <v>103.7</v>
      </c>
      <c r="BA23" s="9">
        <f t="shared" si="17"/>
        <v>15.484545318799462</v>
      </c>
      <c r="BB23" s="9">
        <v>669.2</v>
      </c>
      <c r="BC23" s="11">
        <v>103.7</v>
      </c>
      <c r="BD23" s="9">
        <f t="shared" si="18"/>
        <v>15.49611476389719</v>
      </c>
      <c r="BE23" s="11">
        <v>447.5</v>
      </c>
      <c r="BF23" s="11"/>
      <c r="BG23" s="9">
        <f t="shared" si="19"/>
        <v>0</v>
      </c>
      <c r="BH23" s="11">
        <v>684</v>
      </c>
      <c r="BI23" s="11">
        <v>401.5</v>
      </c>
      <c r="BJ23" s="9">
        <f t="shared" si="20"/>
        <v>58.69883040935673</v>
      </c>
      <c r="BK23" s="11">
        <v>1009.4</v>
      </c>
      <c r="BL23" s="11">
        <v>220.3</v>
      </c>
      <c r="BM23" s="9">
        <f t="shared" si="21"/>
        <v>21.824846443431746</v>
      </c>
      <c r="BN23" s="12">
        <v>668.9</v>
      </c>
      <c r="BO23" s="12">
        <v>104.6</v>
      </c>
      <c r="BP23" s="9">
        <f t="shared" si="22"/>
        <v>15.637613993123036</v>
      </c>
      <c r="BQ23" s="17">
        <v>298.1</v>
      </c>
      <c r="BR23" s="12">
        <v>24.9</v>
      </c>
      <c r="BS23" s="9">
        <f t="shared" si="23"/>
        <v>8.352901710835289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22.199999999999932</v>
      </c>
      <c r="BY23" s="9"/>
    </row>
    <row r="24" spans="1:77" ht="12.75">
      <c r="A24" s="6">
        <v>9</v>
      </c>
      <c r="B24" s="7" t="s">
        <v>42</v>
      </c>
      <c r="C24" s="18">
        <v>5175</v>
      </c>
      <c r="D24" s="8">
        <f t="shared" si="1"/>
        <v>721.6</v>
      </c>
      <c r="E24" s="9">
        <f t="shared" si="0"/>
        <v>13.943961352657006</v>
      </c>
      <c r="F24" s="10">
        <v>1562.1</v>
      </c>
      <c r="G24" s="10">
        <v>134.9</v>
      </c>
      <c r="H24" s="9">
        <f t="shared" si="2"/>
        <v>8.635810767556496</v>
      </c>
      <c r="I24" s="10">
        <v>962.5</v>
      </c>
      <c r="J24" s="10">
        <v>99.3</v>
      </c>
      <c r="K24" s="9">
        <f t="shared" si="3"/>
        <v>10.316883116883115</v>
      </c>
      <c r="L24" s="10">
        <v>60.9</v>
      </c>
      <c r="M24" s="10">
        <v>12</v>
      </c>
      <c r="N24" s="9">
        <f t="shared" si="4"/>
        <v>19.704433497536947</v>
      </c>
      <c r="O24" s="10">
        <v>63.9</v>
      </c>
      <c r="P24" s="10">
        <v>8.6</v>
      </c>
      <c r="Q24" s="9">
        <f t="shared" si="5"/>
        <v>13.458528951486699</v>
      </c>
      <c r="R24" s="10">
        <v>439.8</v>
      </c>
      <c r="S24" s="10">
        <v>7.2</v>
      </c>
      <c r="T24" s="9">
        <f t="shared" si="6"/>
        <v>1.6371077762619373</v>
      </c>
      <c r="U24" s="10">
        <v>10</v>
      </c>
      <c r="V24" s="10">
        <v>2.8</v>
      </c>
      <c r="W24" s="9">
        <f t="shared" si="7"/>
        <v>27.999999999999996</v>
      </c>
      <c r="X24" s="10"/>
      <c r="Y24" s="10"/>
      <c r="Z24" s="9" t="e">
        <f t="shared" si="8"/>
        <v>#DIV/0!</v>
      </c>
      <c r="AA24" s="10">
        <v>10</v>
      </c>
      <c r="AB24" s="10">
        <v>0.6</v>
      </c>
      <c r="AC24" s="9">
        <f t="shared" si="9"/>
        <v>6</v>
      </c>
      <c r="AD24" s="10"/>
      <c r="AE24" s="10"/>
      <c r="AF24" s="9" t="e">
        <f t="shared" si="10"/>
        <v>#DIV/0!</v>
      </c>
      <c r="AG24" s="10">
        <v>3612.9</v>
      </c>
      <c r="AH24" s="10">
        <v>586.7</v>
      </c>
      <c r="AI24" s="9">
        <f t="shared" si="11"/>
        <v>16.23903235627889</v>
      </c>
      <c r="AJ24" s="9">
        <v>2841.4</v>
      </c>
      <c r="AK24" s="9">
        <v>499.5</v>
      </c>
      <c r="AL24" s="9">
        <f t="shared" si="12"/>
        <v>17.579362286196947</v>
      </c>
      <c r="AM24" s="9"/>
      <c r="AN24" s="9"/>
      <c r="AO24" s="9" t="e">
        <f t="shared" si="13"/>
        <v>#DIV/0!</v>
      </c>
      <c r="AP24" s="11"/>
      <c r="AQ24" s="11"/>
      <c r="AR24" s="9" t="e">
        <f t="shared" si="14"/>
        <v>#DIV/0!</v>
      </c>
      <c r="AS24" s="10"/>
      <c r="AT24" s="10"/>
      <c r="AU24" s="9" t="e">
        <f t="shared" si="15"/>
        <v>#DIV/0!</v>
      </c>
      <c r="AV24" s="11">
        <v>5175</v>
      </c>
      <c r="AW24" s="11">
        <v>642.7</v>
      </c>
      <c r="AX24" s="9">
        <f t="shared" si="16"/>
        <v>12.419323671497585</v>
      </c>
      <c r="AY24" s="11">
        <v>956.1</v>
      </c>
      <c r="AZ24" s="11">
        <v>80.7</v>
      </c>
      <c r="BA24" s="9">
        <f t="shared" si="17"/>
        <v>8.440539692500785</v>
      </c>
      <c r="BB24" s="9">
        <v>954.6</v>
      </c>
      <c r="BC24" s="11">
        <v>80.7</v>
      </c>
      <c r="BD24" s="9">
        <f t="shared" si="18"/>
        <v>8.453802639849153</v>
      </c>
      <c r="BE24" s="11">
        <v>731.9</v>
      </c>
      <c r="BF24" s="11">
        <v>81.3</v>
      </c>
      <c r="BG24" s="9">
        <f t="shared" si="19"/>
        <v>11.108074873616616</v>
      </c>
      <c r="BH24" s="11">
        <v>1037.8</v>
      </c>
      <c r="BI24" s="11">
        <v>66</v>
      </c>
      <c r="BJ24" s="9">
        <f t="shared" si="20"/>
        <v>6.359606860666796</v>
      </c>
      <c r="BK24" s="11">
        <v>2004.4</v>
      </c>
      <c r="BL24" s="11">
        <v>364.7</v>
      </c>
      <c r="BM24" s="9">
        <f t="shared" si="21"/>
        <v>18.194971063659946</v>
      </c>
      <c r="BN24" s="12">
        <v>1474.6</v>
      </c>
      <c r="BO24" s="12">
        <v>178.8</v>
      </c>
      <c r="BP24" s="9">
        <f t="shared" si="22"/>
        <v>12.125322121253221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78.89999999999998</v>
      </c>
      <c r="BY24" s="9"/>
    </row>
    <row r="25" spans="1:77" ht="15.75" customHeight="1">
      <c r="A25" s="6">
        <v>10</v>
      </c>
      <c r="B25" s="7" t="s">
        <v>43</v>
      </c>
      <c r="C25" s="8">
        <v>2200.9</v>
      </c>
      <c r="D25" s="8">
        <f t="shared" si="1"/>
        <v>348.9</v>
      </c>
      <c r="E25" s="9">
        <f t="shared" si="0"/>
        <v>15.852605752192284</v>
      </c>
      <c r="F25" s="10">
        <v>224</v>
      </c>
      <c r="G25" s="10">
        <v>8.9</v>
      </c>
      <c r="H25" s="9">
        <f t="shared" si="2"/>
        <v>3.973214285714286</v>
      </c>
      <c r="I25" s="10">
        <v>92.9</v>
      </c>
      <c r="J25" s="10">
        <v>5.6</v>
      </c>
      <c r="K25" s="9">
        <f t="shared" si="3"/>
        <v>6.027987082884822</v>
      </c>
      <c r="L25" s="10"/>
      <c r="M25" s="10"/>
      <c r="N25" s="9" t="e">
        <f>M25/L25*100</f>
        <v>#DIV/0!</v>
      </c>
      <c r="O25" s="10">
        <v>32.9</v>
      </c>
      <c r="P25" s="10">
        <v>0.1</v>
      </c>
      <c r="Q25" s="9">
        <f t="shared" si="5"/>
        <v>0.30395136778115506</v>
      </c>
      <c r="R25" s="10">
        <v>86.1</v>
      </c>
      <c r="S25" s="10">
        <v>1</v>
      </c>
      <c r="T25" s="9">
        <f t="shared" si="6"/>
        <v>1.1614401858304297</v>
      </c>
      <c r="U25" s="10">
        <v>0.2</v>
      </c>
      <c r="V25" s="10">
        <v>2.2</v>
      </c>
      <c r="W25" s="9">
        <f t="shared" si="7"/>
        <v>1100</v>
      </c>
      <c r="X25" s="10"/>
      <c r="Y25" s="10"/>
      <c r="Z25" s="9" t="e">
        <f t="shared" si="8"/>
        <v>#DIV/0!</v>
      </c>
      <c r="AA25" s="10">
        <v>5.9</v>
      </c>
      <c r="AB25" s="10"/>
      <c r="AC25" s="9">
        <f t="shared" si="9"/>
        <v>0</v>
      </c>
      <c r="AD25" s="10"/>
      <c r="AE25" s="10"/>
      <c r="AF25" s="9" t="e">
        <f t="shared" si="10"/>
        <v>#DIV/0!</v>
      </c>
      <c r="AG25" s="10">
        <v>1976.9</v>
      </c>
      <c r="AH25" s="10">
        <v>340</v>
      </c>
      <c r="AI25" s="9">
        <f t="shared" si="11"/>
        <v>17.19864434215185</v>
      </c>
      <c r="AJ25" s="9">
        <v>1448.1</v>
      </c>
      <c r="AK25" s="9">
        <v>254.3</v>
      </c>
      <c r="AL25" s="9">
        <f t="shared" si="12"/>
        <v>17.560941923900288</v>
      </c>
      <c r="AM25" s="9">
        <v>159.9</v>
      </c>
      <c r="AN25" s="9">
        <v>26.7</v>
      </c>
      <c r="AO25" s="9">
        <f t="shared" si="13"/>
        <v>16.69793621013133</v>
      </c>
      <c r="AP25" s="11"/>
      <c r="AQ25" s="11"/>
      <c r="AR25" s="9" t="e">
        <f t="shared" si="14"/>
        <v>#DIV/0!</v>
      </c>
      <c r="AS25" s="10"/>
      <c r="AT25" s="10"/>
      <c r="AU25" s="9" t="e">
        <f t="shared" si="15"/>
        <v>#DIV/0!</v>
      </c>
      <c r="AV25" s="11">
        <v>2200.9</v>
      </c>
      <c r="AW25" s="11">
        <v>283.3</v>
      </c>
      <c r="AX25" s="9">
        <f t="shared" si="16"/>
        <v>12.872006906265618</v>
      </c>
      <c r="AY25" s="11">
        <v>669.6</v>
      </c>
      <c r="AZ25" s="11">
        <v>63.1</v>
      </c>
      <c r="BA25" s="9">
        <f t="shared" si="17"/>
        <v>9.423536439665472</v>
      </c>
      <c r="BB25" s="9">
        <v>669.2</v>
      </c>
      <c r="BC25" s="11">
        <v>63.1</v>
      </c>
      <c r="BD25" s="9">
        <f t="shared" si="18"/>
        <v>9.42916915720263</v>
      </c>
      <c r="BE25" s="11">
        <v>430.7</v>
      </c>
      <c r="BF25" s="11">
        <v>8.9</v>
      </c>
      <c r="BG25" s="9">
        <f t="shared" si="19"/>
        <v>2.066403529138612</v>
      </c>
      <c r="BH25" s="11">
        <v>260.6</v>
      </c>
      <c r="BI25" s="11">
        <v>68</v>
      </c>
      <c r="BJ25" s="9">
        <f t="shared" si="20"/>
        <v>26.093630084420568</v>
      </c>
      <c r="BK25" s="16">
        <v>786.5</v>
      </c>
      <c r="BL25" s="11">
        <v>143.3</v>
      </c>
      <c r="BM25" s="9">
        <f t="shared" si="21"/>
        <v>18.219961856325494</v>
      </c>
      <c r="BN25" s="12">
        <v>559.9</v>
      </c>
      <c r="BO25" s="12">
        <v>48</v>
      </c>
      <c r="BP25" s="9">
        <f t="shared" si="22"/>
        <v>8.572959457045902</v>
      </c>
      <c r="BQ25" s="17">
        <v>286.2</v>
      </c>
      <c r="BR25" s="12">
        <v>44.9</v>
      </c>
      <c r="BS25" s="9">
        <f t="shared" si="23"/>
        <v>15.688329839273235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65.59999999999997</v>
      </c>
      <c r="BY25" s="9"/>
    </row>
    <row r="26" spans="1:77" ht="12.75">
      <c r="A26" s="6">
        <v>11</v>
      </c>
      <c r="B26" s="7" t="s">
        <v>44</v>
      </c>
      <c r="C26" s="8">
        <v>2689.2</v>
      </c>
      <c r="D26" s="8">
        <f t="shared" si="1"/>
        <v>398.1</v>
      </c>
      <c r="E26" s="9">
        <f t="shared" si="0"/>
        <v>14.803659080767517</v>
      </c>
      <c r="F26" s="10">
        <v>155.8</v>
      </c>
      <c r="G26" s="10">
        <v>12.6</v>
      </c>
      <c r="H26" s="9">
        <f t="shared" si="2"/>
        <v>8.08729139922978</v>
      </c>
      <c r="I26" s="10">
        <v>53.7</v>
      </c>
      <c r="J26" s="10">
        <v>8.6</v>
      </c>
      <c r="K26" s="9">
        <f t="shared" si="3"/>
        <v>16.01489757914339</v>
      </c>
      <c r="L26" s="10">
        <v>3.6</v>
      </c>
      <c r="M26" s="10">
        <v>0.8</v>
      </c>
      <c r="N26" s="9">
        <f t="shared" si="4"/>
        <v>22.222222222222225</v>
      </c>
      <c r="O26" s="10">
        <v>30.6</v>
      </c>
      <c r="P26" s="10"/>
      <c r="Q26" s="9">
        <f t="shared" si="5"/>
        <v>0</v>
      </c>
      <c r="R26" s="10">
        <v>54.6</v>
      </c>
      <c r="S26" s="10">
        <v>3.1</v>
      </c>
      <c r="T26" s="9">
        <f t="shared" si="6"/>
        <v>5.677655677655678</v>
      </c>
      <c r="U26" s="10">
        <v>6.8</v>
      </c>
      <c r="V26" s="10"/>
      <c r="W26" s="9">
        <f t="shared" si="7"/>
        <v>0</v>
      </c>
      <c r="X26" s="10"/>
      <c r="Y26" s="10"/>
      <c r="Z26" s="9" t="e">
        <f t="shared" si="8"/>
        <v>#DIV/0!</v>
      </c>
      <c r="AA26" s="10"/>
      <c r="AB26" s="10"/>
      <c r="AC26" s="9" t="e">
        <f t="shared" si="9"/>
        <v>#DIV/0!</v>
      </c>
      <c r="AD26" s="10"/>
      <c r="AE26" s="10"/>
      <c r="AF26" s="9" t="e">
        <f t="shared" si="10"/>
        <v>#DIV/0!</v>
      </c>
      <c r="AG26" s="10">
        <v>2533.4</v>
      </c>
      <c r="AH26" s="10">
        <v>385.5</v>
      </c>
      <c r="AI26" s="9">
        <f t="shared" si="11"/>
        <v>15.216704823557276</v>
      </c>
      <c r="AJ26" s="9">
        <v>1460.4</v>
      </c>
      <c r="AK26" s="9">
        <v>256.5</v>
      </c>
      <c r="AL26" s="9">
        <f t="shared" si="12"/>
        <v>17.563681183237467</v>
      </c>
      <c r="AM26" s="9">
        <v>412</v>
      </c>
      <c r="AN26" s="9">
        <v>68.6</v>
      </c>
      <c r="AO26" s="9">
        <f t="shared" si="13"/>
        <v>16.650485436893202</v>
      </c>
      <c r="AP26" s="11"/>
      <c r="AQ26" s="11"/>
      <c r="AR26" s="9" t="e">
        <f t="shared" si="14"/>
        <v>#DIV/0!</v>
      </c>
      <c r="AS26" s="10"/>
      <c r="AT26" s="10"/>
      <c r="AU26" s="9" t="e">
        <f t="shared" si="15"/>
        <v>#DIV/0!</v>
      </c>
      <c r="AV26" s="11">
        <v>2689.2</v>
      </c>
      <c r="AW26" s="11">
        <v>228.1</v>
      </c>
      <c r="AX26" s="9">
        <f t="shared" si="16"/>
        <v>8.482076453964005</v>
      </c>
      <c r="AY26" s="11">
        <v>669.6</v>
      </c>
      <c r="AZ26" s="11">
        <v>70.4</v>
      </c>
      <c r="BA26" s="9">
        <f t="shared" si="17"/>
        <v>10.51373954599761</v>
      </c>
      <c r="BB26" s="9">
        <v>669.2</v>
      </c>
      <c r="BC26" s="11">
        <v>70.4</v>
      </c>
      <c r="BD26" s="9">
        <f t="shared" si="18"/>
        <v>10.520023909145248</v>
      </c>
      <c r="BE26" s="11">
        <v>382.3</v>
      </c>
      <c r="BF26" s="11"/>
      <c r="BG26" s="9">
        <f t="shared" si="19"/>
        <v>0</v>
      </c>
      <c r="BH26" s="16">
        <v>255.2</v>
      </c>
      <c r="BI26" s="11">
        <v>33.3</v>
      </c>
      <c r="BJ26" s="9">
        <f t="shared" si="20"/>
        <v>13.04858934169279</v>
      </c>
      <c r="BK26" s="11">
        <v>763.3</v>
      </c>
      <c r="BL26" s="11">
        <v>121.2</v>
      </c>
      <c r="BM26" s="9">
        <f t="shared" si="21"/>
        <v>15.878422638543169</v>
      </c>
      <c r="BN26" s="12">
        <v>529.8</v>
      </c>
      <c r="BO26" s="12">
        <v>46.2</v>
      </c>
      <c r="BP26" s="9">
        <f t="shared" si="22"/>
        <v>8.720271800679503</v>
      </c>
      <c r="BQ26" s="12">
        <v>289.8</v>
      </c>
      <c r="BR26" s="12">
        <v>23.1</v>
      </c>
      <c r="BS26" s="9">
        <f t="shared" si="23"/>
        <v>7.971014492753624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170.00000000000003</v>
      </c>
      <c r="BY26" s="9"/>
    </row>
    <row r="27" spans="1:77" ht="12.75">
      <c r="A27" s="6">
        <v>12</v>
      </c>
      <c r="B27" s="7" t="s">
        <v>45</v>
      </c>
      <c r="C27" s="8">
        <v>3347.5</v>
      </c>
      <c r="D27" s="8">
        <f t="shared" si="1"/>
        <v>395.8</v>
      </c>
      <c r="E27" s="9">
        <f t="shared" si="0"/>
        <v>11.823749066467514</v>
      </c>
      <c r="F27" s="10">
        <v>1066</v>
      </c>
      <c r="G27" s="10">
        <v>42.6</v>
      </c>
      <c r="H27" s="9">
        <f t="shared" si="2"/>
        <v>3.99624765478424</v>
      </c>
      <c r="I27" s="10">
        <v>106.6</v>
      </c>
      <c r="J27" s="10">
        <v>19.3</v>
      </c>
      <c r="K27" s="9">
        <f t="shared" si="3"/>
        <v>18.105065666041277</v>
      </c>
      <c r="L27" s="10">
        <v>1.2</v>
      </c>
      <c r="M27" s="10"/>
      <c r="N27" s="9">
        <f t="shared" si="4"/>
        <v>0</v>
      </c>
      <c r="O27" s="10">
        <v>65.6</v>
      </c>
      <c r="P27" s="10">
        <v>0.5</v>
      </c>
      <c r="Q27" s="9">
        <f t="shared" si="5"/>
        <v>0.7621951219512196</v>
      </c>
      <c r="R27" s="10">
        <v>166.1</v>
      </c>
      <c r="S27" s="10">
        <v>20.1</v>
      </c>
      <c r="T27" s="9">
        <f t="shared" si="6"/>
        <v>12.10114388922336</v>
      </c>
      <c r="U27" s="10">
        <v>715.5</v>
      </c>
      <c r="V27" s="10"/>
      <c r="W27" s="9">
        <f t="shared" si="7"/>
        <v>0</v>
      </c>
      <c r="X27" s="10"/>
      <c r="Y27" s="10"/>
      <c r="Z27" s="9" t="e">
        <f t="shared" si="8"/>
        <v>#DIV/0!</v>
      </c>
      <c r="AA27" s="10">
        <v>9</v>
      </c>
      <c r="AB27" s="10"/>
      <c r="AC27" s="9">
        <f t="shared" si="9"/>
        <v>0</v>
      </c>
      <c r="AD27" s="10"/>
      <c r="AE27" s="10"/>
      <c r="AF27" s="9" t="e">
        <f t="shared" si="10"/>
        <v>#DIV/0!</v>
      </c>
      <c r="AG27" s="10">
        <v>2281.5</v>
      </c>
      <c r="AH27" s="10">
        <v>353.2</v>
      </c>
      <c r="AI27" s="9">
        <f t="shared" si="11"/>
        <v>15.481043173350864</v>
      </c>
      <c r="AJ27" s="9">
        <v>1589.6</v>
      </c>
      <c r="AK27" s="9">
        <v>279.4</v>
      </c>
      <c r="AL27" s="9">
        <f t="shared" si="12"/>
        <v>17.576748867639658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/>
      <c r="AT27" s="10"/>
      <c r="AU27" s="9" t="e">
        <f t="shared" si="15"/>
        <v>#DIV/0!</v>
      </c>
      <c r="AV27" s="11">
        <v>3347.5</v>
      </c>
      <c r="AW27" s="11">
        <v>387.4</v>
      </c>
      <c r="AX27" s="9">
        <f t="shared" si="16"/>
        <v>11.572815533980583</v>
      </c>
      <c r="AY27" s="16">
        <v>690.1</v>
      </c>
      <c r="AZ27" s="11">
        <v>77.3</v>
      </c>
      <c r="BA27" s="9">
        <f t="shared" si="17"/>
        <v>11.201275177510505</v>
      </c>
      <c r="BB27" s="9">
        <v>669.2</v>
      </c>
      <c r="BC27" s="11">
        <v>77.3</v>
      </c>
      <c r="BD27" s="9">
        <f t="shared" si="18"/>
        <v>11.551105797967722</v>
      </c>
      <c r="BE27" s="11">
        <v>478.6</v>
      </c>
      <c r="BF27" s="11">
        <v>34.5</v>
      </c>
      <c r="BG27" s="9">
        <f t="shared" si="19"/>
        <v>7.208524864187213</v>
      </c>
      <c r="BH27" s="16">
        <v>430.3</v>
      </c>
      <c r="BI27" s="11">
        <v>39.4</v>
      </c>
      <c r="BJ27" s="9">
        <f t="shared" si="20"/>
        <v>9.156402509876829</v>
      </c>
      <c r="BK27" s="11">
        <v>1234.3</v>
      </c>
      <c r="BL27" s="11">
        <v>229.7</v>
      </c>
      <c r="BM27" s="9">
        <f t="shared" si="21"/>
        <v>18.609738313213967</v>
      </c>
      <c r="BN27" s="12">
        <v>858.2</v>
      </c>
      <c r="BO27" s="12">
        <v>112.7</v>
      </c>
      <c r="BP27" s="9">
        <f t="shared" si="22"/>
        <v>13.132137030995105</v>
      </c>
      <c r="BQ27" s="12">
        <v>480</v>
      </c>
      <c r="BR27" s="12">
        <v>50.5</v>
      </c>
      <c r="BS27" s="9">
        <f t="shared" si="23"/>
        <v>10.520833333333334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8.400000000000034</v>
      </c>
      <c r="BY27" s="9"/>
    </row>
    <row r="28" spans="1:77" ht="12.75">
      <c r="A28" s="6">
        <v>13</v>
      </c>
      <c r="B28" s="7" t="s">
        <v>46</v>
      </c>
      <c r="C28" s="8">
        <v>3329.8</v>
      </c>
      <c r="D28" s="8">
        <f t="shared" si="1"/>
        <v>666.5999999999999</v>
      </c>
      <c r="E28" s="9">
        <f t="shared" si="0"/>
        <v>20.01922037359601</v>
      </c>
      <c r="F28" s="10">
        <v>612</v>
      </c>
      <c r="G28" s="10">
        <v>85.8</v>
      </c>
      <c r="H28" s="9">
        <f t="shared" si="2"/>
        <v>14.019607843137255</v>
      </c>
      <c r="I28" s="10">
        <v>248.2</v>
      </c>
      <c r="J28" s="10">
        <v>42.5</v>
      </c>
      <c r="K28" s="9">
        <f t="shared" si="3"/>
        <v>17.12328767123288</v>
      </c>
      <c r="L28" s="10">
        <v>7</v>
      </c>
      <c r="M28" s="10"/>
      <c r="N28" s="9">
        <f t="shared" si="4"/>
        <v>0</v>
      </c>
      <c r="O28" s="10">
        <v>48.8</v>
      </c>
      <c r="P28" s="10">
        <v>5.4</v>
      </c>
      <c r="Q28" s="9">
        <f t="shared" si="5"/>
        <v>11.065573770491804</v>
      </c>
      <c r="R28" s="10">
        <v>235.8</v>
      </c>
      <c r="S28" s="10">
        <v>7.5</v>
      </c>
      <c r="T28" s="9">
        <f t="shared" si="6"/>
        <v>3.1806615776081424</v>
      </c>
      <c r="U28" s="10">
        <v>27.7</v>
      </c>
      <c r="V28" s="10">
        <v>16.3</v>
      </c>
      <c r="W28" s="9">
        <f t="shared" si="7"/>
        <v>58.844765342960294</v>
      </c>
      <c r="X28" s="10"/>
      <c r="Y28" s="10"/>
      <c r="Z28" s="9" t="e">
        <f t="shared" si="8"/>
        <v>#DIV/0!</v>
      </c>
      <c r="AA28" s="10">
        <v>34.5</v>
      </c>
      <c r="AB28" s="10">
        <v>10.9</v>
      </c>
      <c r="AC28" s="9">
        <f t="shared" si="9"/>
        <v>31.594202898550726</v>
      </c>
      <c r="AD28" s="10"/>
      <c r="AE28" s="10"/>
      <c r="AF28" s="9" t="e">
        <f t="shared" si="10"/>
        <v>#DIV/0!</v>
      </c>
      <c r="AG28" s="10">
        <v>2717.8</v>
      </c>
      <c r="AH28" s="10">
        <v>580.8</v>
      </c>
      <c r="AI28" s="9">
        <f t="shared" si="11"/>
        <v>21.370225918021927</v>
      </c>
      <c r="AJ28" s="9">
        <v>2081.5</v>
      </c>
      <c r="AK28" s="9">
        <v>366</v>
      </c>
      <c r="AL28" s="9">
        <f t="shared" si="12"/>
        <v>17.583473456641848</v>
      </c>
      <c r="AM28" s="9"/>
      <c r="AN28" s="9"/>
      <c r="AO28" s="9" t="e">
        <f t="shared" si="13"/>
        <v>#DIV/0!</v>
      </c>
      <c r="AP28" s="11"/>
      <c r="AQ28" s="11"/>
      <c r="AR28" s="9" t="e">
        <f t="shared" si="14"/>
        <v>#DIV/0!</v>
      </c>
      <c r="AS28" s="10"/>
      <c r="AT28" s="10"/>
      <c r="AU28" s="9" t="e">
        <f t="shared" si="15"/>
        <v>#DIV/0!</v>
      </c>
      <c r="AV28" s="11">
        <v>3375.9</v>
      </c>
      <c r="AW28" s="11">
        <v>517.4</v>
      </c>
      <c r="AX28" s="9">
        <f t="shared" si="16"/>
        <v>15.326283361473978</v>
      </c>
      <c r="AY28" s="11">
        <v>792.2</v>
      </c>
      <c r="AZ28" s="11">
        <v>104.7</v>
      </c>
      <c r="BA28" s="9">
        <f t="shared" si="17"/>
        <v>13.21635950517546</v>
      </c>
      <c r="BB28" s="9">
        <v>770.4</v>
      </c>
      <c r="BC28" s="11">
        <v>104.7</v>
      </c>
      <c r="BD28" s="9">
        <f t="shared" si="18"/>
        <v>13.590342679127726</v>
      </c>
      <c r="BE28" s="11">
        <v>526.4</v>
      </c>
      <c r="BF28" s="11">
        <v>6.2</v>
      </c>
      <c r="BG28" s="9">
        <f t="shared" si="19"/>
        <v>1.177811550151976</v>
      </c>
      <c r="BH28" s="11">
        <v>585.5</v>
      </c>
      <c r="BI28" s="11">
        <v>103.6</v>
      </c>
      <c r="BJ28" s="9">
        <f t="shared" si="20"/>
        <v>17.694278394534585</v>
      </c>
      <c r="BK28" s="11">
        <v>1288.4</v>
      </c>
      <c r="BL28" s="11">
        <v>296.1</v>
      </c>
      <c r="BM28" s="9">
        <f t="shared" si="21"/>
        <v>22.98199316982304</v>
      </c>
      <c r="BN28" s="12">
        <v>896.8</v>
      </c>
      <c r="BO28" s="12">
        <v>125.3</v>
      </c>
      <c r="BP28" s="9">
        <f t="shared" si="22"/>
        <v>13.971900089206066</v>
      </c>
      <c r="BQ28" s="12">
        <v>470.9</v>
      </c>
      <c r="BR28" s="12">
        <v>74.6</v>
      </c>
      <c r="BS28" s="9">
        <f t="shared" si="23"/>
        <v>15.842004671904863</v>
      </c>
      <c r="BT28" s="12"/>
      <c r="BU28" s="12"/>
      <c r="BV28" s="9" t="e">
        <f t="shared" si="24"/>
        <v>#DIV/0!</v>
      </c>
      <c r="BW28" s="13">
        <f t="shared" si="26"/>
        <v>-46.09999999999991</v>
      </c>
      <c r="BX28" s="13">
        <f t="shared" si="25"/>
        <v>149.19999999999993</v>
      </c>
      <c r="BY28" s="9"/>
    </row>
    <row r="29" spans="1:77" ht="12.75">
      <c r="A29" s="6">
        <v>14</v>
      </c>
      <c r="B29" s="7" t="s">
        <v>47</v>
      </c>
      <c r="C29" s="8">
        <v>2385</v>
      </c>
      <c r="D29" s="8">
        <f t="shared" si="1"/>
        <v>404.6</v>
      </c>
      <c r="E29" s="9">
        <f t="shared" si="0"/>
        <v>16.964360587002098</v>
      </c>
      <c r="F29" s="10">
        <v>435.1</v>
      </c>
      <c r="G29" s="10">
        <v>34.8</v>
      </c>
      <c r="H29" s="9">
        <f t="shared" si="2"/>
        <v>7.998161342220178</v>
      </c>
      <c r="I29" s="10">
        <v>149.1</v>
      </c>
      <c r="J29" s="10">
        <v>18.6</v>
      </c>
      <c r="K29" s="9">
        <f t="shared" si="3"/>
        <v>12.474849094567405</v>
      </c>
      <c r="L29" s="10">
        <v>18.1</v>
      </c>
      <c r="M29" s="10"/>
      <c r="N29" s="9">
        <f t="shared" si="4"/>
        <v>0</v>
      </c>
      <c r="O29" s="10">
        <v>36.9</v>
      </c>
      <c r="P29" s="10">
        <v>0.4</v>
      </c>
      <c r="Q29" s="9">
        <f t="shared" si="5"/>
        <v>1.0840108401084012</v>
      </c>
      <c r="R29" s="10">
        <v>214.7</v>
      </c>
      <c r="S29" s="10">
        <v>6.3</v>
      </c>
      <c r="T29" s="9">
        <f t="shared" si="6"/>
        <v>2.9343269678621335</v>
      </c>
      <c r="U29" s="10">
        <v>9.3</v>
      </c>
      <c r="V29" s="10">
        <v>2.6</v>
      </c>
      <c r="W29" s="9">
        <f t="shared" si="7"/>
        <v>27.956989247311824</v>
      </c>
      <c r="X29" s="10"/>
      <c r="Y29" s="10"/>
      <c r="Z29" s="9" t="e">
        <f t="shared" si="8"/>
        <v>#DIV/0!</v>
      </c>
      <c r="AA29" s="10">
        <v>2</v>
      </c>
      <c r="AB29" s="10"/>
      <c r="AC29" s="9">
        <f t="shared" si="9"/>
        <v>0</v>
      </c>
      <c r="AD29" s="10"/>
      <c r="AE29" s="10"/>
      <c r="AF29" s="9" t="e">
        <f t="shared" si="10"/>
        <v>#DIV/0!</v>
      </c>
      <c r="AG29" s="10">
        <v>1949.9</v>
      </c>
      <c r="AH29" s="10">
        <v>369.8</v>
      </c>
      <c r="AI29" s="9">
        <f t="shared" si="11"/>
        <v>18.965075132058054</v>
      </c>
      <c r="AJ29" s="9">
        <v>1263.4</v>
      </c>
      <c r="AK29" s="9">
        <v>221.7</v>
      </c>
      <c r="AL29" s="9">
        <f t="shared" si="12"/>
        <v>17.54788665505778</v>
      </c>
      <c r="AM29" s="9">
        <v>351.3</v>
      </c>
      <c r="AN29" s="9">
        <v>58.6</v>
      </c>
      <c r="AO29" s="9">
        <f t="shared" si="13"/>
        <v>16.68089951608312</v>
      </c>
      <c r="AP29" s="11"/>
      <c r="AQ29" s="11"/>
      <c r="AR29" s="9" t="e">
        <f t="shared" si="14"/>
        <v>#DIV/0!</v>
      </c>
      <c r="AS29" s="10"/>
      <c r="AT29" s="10"/>
      <c r="AU29" s="9" t="e">
        <f t="shared" si="15"/>
        <v>#DIV/0!</v>
      </c>
      <c r="AV29" s="11">
        <v>2407.1</v>
      </c>
      <c r="AW29" s="11">
        <v>397.5</v>
      </c>
      <c r="AX29" s="9">
        <f t="shared" si="16"/>
        <v>16.513647127248557</v>
      </c>
      <c r="AY29" s="11">
        <v>797.8</v>
      </c>
      <c r="AZ29" s="11">
        <v>207.1</v>
      </c>
      <c r="BA29" s="9">
        <f t="shared" si="17"/>
        <v>25.958886939082475</v>
      </c>
      <c r="BB29" s="9">
        <v>662.3</v>
      </c>
      <c r="BC29" s="11">
        <v>72.2</v>
      </c>
      <c r="BD29" s="9">
        <f t="shared" si="18"/>
        <v>10.901404197493585</v>
      </c>
      <c r="BE29" s="11">
        <v>362.3</v>
      </c>
      <c r="BF29" s="11"/>
      <c r="BG29" s="9">
        <f t="shared" si="19"/>
        <v>0</v>
      </c>
      <c r="BH29" s="11">
        <v>349</v>
      </c>
      <c r="BI29" s="11">
        <v>45.9</v>
      </c>
      <c r="BJ29" s="9">
        <f t="shared" si="20"/>
        <v>13.151862464183381</v>
      </c>
      <c r="BK29" s="11">
        <v>798.5</v>
      </c>
      <c r="BL29" s="11">
        <v>141.3</v>
      </c>
      <c r="BM29" s="9">
        <f t="shared" si="21"/>
        <v>17.695679398872887</v>
      </c>
      <c r="BN29" s="12">
        <v>441.2</v>
      </c>
      <c r="BO29" s="12">
        <v>42.8</v>
      </c>
      <c r="BP29" s="9">
        <f t="shared" si="22"/>
        <v>9.70081595648232</v>
      </c>
      <c r="BQ29" s="12">
        <v>209.7</v>
      </c>
      <c r="BR29" s="12">
        <v>33</v>
      </c>
      <c r="BS29" s="9">
        <f t="shared" si="23"/>
        <v>15.736766809728184</v>
      </c>
      <c r="BT29" s="12"/>
      <c r="BU29" s="12"/>
      <c r="BV29" s="9" t="e">
        <f t="shared" si="24"/>
        <v>#DIV/0!</v>
      </c>
      <c r="BW29" s="13">
        <f t="shared" si="26"/>
        <v>-22.09999999999991</v>
      </c>
      <c r="BX29" s="13">
        <f t="shared" si="25"/>
        <v>7.100000000000023</v>
      </c>
      <c r="BY29" s="9"/>
    </row>
    <row r="30" spans="1:77" ht="12.75">
      <c r="A30" s="6">
        <v>15</v>
      </c>
      <c r="B30" s="7" t="s">
        <v>48</v>
      </c>
      <c r="C30" s="8">
        <v>24428.8</v>
      </c>
      <c r="D30" s="8">
        <f t="shared" si="1"/>
        <v>3437</v>
      </c>
      <c r="E30" s="9">
        <f t="shared" si="0"/>
        <v>14.069458999214044</v>
      </c>
      <c r="F30" s="10">
        <v>18737</v>
      </c>
      <c r="G30" s="10">
        <v>2601.8</v>
      </c>
      <c r="H30" s="9">
        <f t="shared" si="2"/>
        <v>13.885894219992528</v>
      </c>
      <c r="I30" s="10">
        <v>12846.5</v>
      </c>
      <c r="J30" s="10">
        <v>1496.6</v>
      </c>
      <c r="K30" s="9">
        <f t="shared" si="3"/>
        <v>11.649865722181138</v>
      </c>
      <c r="L30" s="10">
        <v>15.9</v>
      </c>
      <c r="M30" s="10">
        <v>0.3</v>
      </c>
      <c r="N30" s="9">
        <f t="shared" si="4"/>
        <v>1.8867924528301887</v>
      </c>
      <c r="O30" s="10">
        <v>486.9</v>
      </c>
      <c r="P30" s="10">
        <v>50</v>
      </c>
      <c r="Q30" s="9">
        <f t="shared" si="5"/>
        <v>10.269049086054633</v>
      </c>
      <c r="R30" s="10">
        <v>3321.4</v>
      </c>
      <c r="S30" s="10">
        <v>408.6</v>
      </c>
      <c r="T30" s="9">
        <f t="shared" si="6"/>
        <v>12.302041307882218</v>
      </c>
      <c r="U30" s="10">
        <v>1308.4</v>
      </c>
      <c r="V30" s="10">
        <v>85.2</v>
      </c>
      <c r="W30" s="9">
        <f t="shared" si="7"/>
        <v>6.5117701008865785</v>
      </c>
      <c r="X30" s="10"/>
      <c r="Y30" s="10"/>
      <c r="Z30" s="9" t="e">
        <f t="shared" si="8"/>
        <v>#DIV/0!</v>
      </c>
      <c r="AA30" s="10">
        <v>50</v>
      </c>
      <c r="AB30" s="10">
        <v>20.9</v>
      </c>
      <c r="AC30" s="9">
        <f t="shared" si="9"/>
        <v>41.8</v>
      </c>
      <c r="AD30" s="10"/>
      <c r="AE30" s="10"/>
      <c r="AF30" s="9" t="e">
        <f t="shared" si="10"/>
        <v>#DIV/0!</v>
      </c>
      <c r="AG30" s="10">
        <v>5691.9</v>
      </c>
      <c r="AH30" s="10">
        <v>835.2</v>
      </c>
      <c r="AI30" s="9">
        <f t="shared" si="11"/>
        <v>14.673483371106311</v>
      </c>
      <c r="AJ30" s="9">
        <v>3494.9</v>
      </c>
      <c r="AK30" s="9">
        <v>613.9</v>
      </c>
      <c r="AL30" s="9">
        <f t="shared" si="12"/>
        <v>17.565595582133966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/>
      <c r="AT30" s="10"/>
      <c r="AU30" s="9" t="e">
        <f t="shared" si="15"/>
        <v>#DIV/0!</v>
      </c>
      <c r="AV30" s="11">
        <v>24528.8</v>
      </c>
      <c r="AW30" s="11">
        <v>4149.1</v>
      </c>
      <c r="AX30" s="9">
        <f t="shared" si="16"/>
        <v>16.915218029418483</v>
      </c>
      <c r="AY30" s="11">
        <v>2110.7</v>
      </c>
      <c r="AZ30" s="11">
        <v>248</v>
      </c>
      <c r="BA30" s="9">
        <f t="shared" si="17"/>
        <v>11.749656512057612</v>
      </c>
      <c r="BB30" s="9">
        <v>1620</v>
      </c>
      <c r="BC30" s="11">
        <v>207.4</v>
      </c>
      <c r="BD30" s="9">
        <f t="shared" si="18"/>
        <v>12.802469135802468</v>
      </c>
      <c r="BE30" s="11">
        <v>2702.4</v>
      </c>
      <c r="BF30" s="11">
        <v>4</v>
      </c>
      <c r="BG30" s="9">
        <f t="shared" si="19"/>
        <v>0.14801657785671996</v>
      </c>
      <c r="BH30" s="11">
        <v>11191.8</v>
      </c>
      <c r="BI30" s="11">
        <v>2442.9</v>
      </c>
      <c r="BJ30" s="9">
        <f t="shared" si="20"/>
        <v>21.827588055540666</v>
      </c>
      <c r="BK30" s="11">
        <v>6641.8</v>
      </c>
      <c r="BL30" s="11">
        <v>1314.4</v>
      </c>
      <c r="BM30" s="9">
        <f t="shared" si="21"/>
        <v>19.78981601373122</v>
      </c>
      <c r="BN30" s="12">
        <v>1225.2</v>
      </c>
      <c r="BO30" s="12">
        <v>127.6</v>
      </c>
      <c r="BP30" s="9">
        <f t="shared" si="22"/>
        <v>10.414626183480246</v>
      </c>
      <c r="BQ30" s="12">
        <v>1100</v>
      </c>
      <c r="BR30" s="12">
        <v>6.4</v>
      </c>
      <c r="BS30" s="9">
        <f t="shared" si="23"/>
        <v>0.5818181818181819</v>
      </c>
      <c r="BT30" s="12"/>
      <c r="BU30" s="12"/>
      <c r="BV30" s="9" t="e">
        <f t="shared" si="24"/>
        <v>#DIV/0!</v>
      </c>
      <c r="BW30" s="13">
        <f t="shared" si="26"/>
        <v>-100</v>
      </c>
      <c r="BX30" s="13">
        <f t="shared" si="25"/>
        <v>-712.1000000000004</v>
      </c>
      <c r="BY30" s="9"/>
    </row>
    <row r="31" spans="1:77" ht="12.75">
      <c r="A31" s="6">
        <v>16</v>
      </c>
      <c r="B31" s="7" t="s">
        <v>49</v>
      </c>
      <c r="C31" s="8">
        <v>2403.8</v>
      </c>
      <c r="D31" s="8">
        <f t="shared" si="1"/>
        <v>342.90000000000003</v>
      </c>
      <c r="E31" s="9">
        <f t="shared" si="0"/>
        <v>14.264913886346617</v>
      </c>
      <c r="F31" s="10">
        <v>507.4</v>
      </c>
      <c r="G31" s="10">
        <v>27.1</v>
      </c>
      <c r="H31" s="9">
        <f t="shared" si="2"/>
        <v>5.3409538825384315</v>
      </c>
      <c r="I31" s="10">
        <v>114.7</v>
      </c>
      <c r="J31" s="10">
        <v>12.7</v>
      </c>
      <c r="K31" s="9">
        <f t="shared" si="3"/>
        <v>11.07236268526591</v>
      </c>
      <c r="L31" s="10">
        <v>17.3</v>
      </c>
      <c r="M31" s="10"/>
      <c r="N31" s="9">
        <f t="shared" si="4"/>
        <v>0</v>
      </c>
      <c r="O31" s="10">
        <v>34.1</v>
      </c>
      <c r="P31" s="10">
        <v>0.8</v>
      </c>
      <c r="Q31" s="9">
        <f t="shared" si="5"/>
        <v>2.346041055718475</v>
      </c>
      <c r="R31" s="10">
        <v>306.3</v>
      </c>
      <c r="S31" s="10">
        <v>9.6</v>
      </c>
      <c r="T31" s="9">
        <f t="shared" si="6"/>
        <v>3.1341821743388834</v>
      </c>
      <c r="U31" s="10">
        <v>28</v>
      </c>
      <c r="V31" s="10">
        <v>0.1</v>
      </c>
      <c r="W31" s="9">
        <f t="shared" si="7"/>
        <v>0.35714285714285715</v>
      </c>
      <c r="X31" s="10"/>
      <c r="Y31" s="10"/>
      <c r="Z31" s="9" t="e">
        <f t="shared" si="8"/>
        <v>#DIV/0!</v>
      </c>
      <c r="AA31" s="10">
        <v>2</v>
      </c>
      <c r="AB31" s="10"/>
      <c r="AC31" s="9">
        <f t="shared" si="9"/>
        <v>0</v>
      </c>
      <c r="AD31" s="10"/>
      <c r="AE31" s="10"/>
      <c r="AF31" s="9" t="e">
        <f t="shared" si="10"/>
        <v>#DIV/0!</v>
      </c>
      <c r="AG31" s="10">
        <v>1896.4</v>
      </c>
      <c r="AH31" s="10">
        <v>315.8</v>
      </c>
      <c r="AI31" s="9">
        <f t="shared" si="11"/>
        <v>16.652604935667583</v>
      </c>
      <c r="AJ31" s="9">
        <v>1456.3</v>
      </c>
      <c r="AK31" s="9">
        <v>255.9</v>
      </c>
      <c r="AL31" s="9">
        <f t="shared" si="12"/>
        <v>17.571928860811646</v>
      </c>
      <c r="AM31" s="9">
        <v>115.7</v>
      </c>
      <c r="AN31" s="9">
        <v>19.3</v>
      </c>
      <c r="AO31" s="9">
        <f t="shared" si="13"/>
        <v>16.681071737251514</v>
      </c>
      <c r="AP31" s="11"/>
      <c r="AQ31" s="11"/>
      <c r="AR31" s="9" t="e">
        <f t="shared" si="14"/>
        <v>#DIV/0!</v>
      </c>
      <c r="AS31" s="10"/>
      <c r="AT31" s="10"/>
      <c r="AU31" s="9" t="e">
        <f t="shared" si="15"/>
        <v>#DIV/0!</v>
      </c>
      <c r="AV31" s="11">
        <v>2403.8</v>
      </c>
      <c r="AW31" s="11">
        <v>359</v>
      </c>
      <c r="AX31" s="9">
        <f t="shared" si="16"/>
        <v>14.934686745985523</v>
      </c>
      <c r="AY31" s="11">
        <v>669.6</v>
      </c>
      <c r="AZ31" s="11">
        <v>67.8</v>
      </c>
      <c r="BA31" s="9">
        <f t="shared" si="17"/>
        <v>10.125448028673835</v>
      </c>
      <c r="BB31" s="9">
        <v>669.1</v>
      </c>
      <c r="BC31" s="11">
        <v>67.8</v>
      </c>
      <c r="BD31" s="9">
        <f t="shared" si="18"/>
        <v>10.133014497085636</v>
      </c>
      <c r="BE31" s="11">
        <v>378.4</v>
      </c>
      <c r="BF31" s="11">
        <v>30.5</v>
      </c>
      <c r="BG31" s="9">
        <f t="shared" si="19"/>
        <v>8.060253699788584</v>
      </c>
      <c r="BH31" s="11">
        <v>288.7</v>
      </c>
      <c r="BI31" s="11"/>
      <c r="BJ31" s="9">
        <f t="shared" si="20"/>
        <v>0</v>
      </c>
      <c r="BK31" s="11">
        <v>896.5</v>
      </c>
      <c r="BL31" s="11">
        <v>257.5</v>
      </c>
      <c r="BM31" s="9">
        <f t="shared" si="21"/>
        <v>28.722810931399888</v>
      </c>
      <c r="BN31" s="12">
        <v>636</v>
      </c>
      <c r="BO31" s="12">
        <v>75.5</v>
      </c>
      <c r="BP31" s="9">
        <f t="shared" si="22"/>
        <v>11.871069182389938</v>
      </c>
      <c r="BQ31" s="12">
        <v>406</v>
      </c>
      <c r="BR31" s="12">
        <v>149.9</v>
      </c>
      <c r="BS31" s="9">
        <f t="shared" si="23"/>
        <v>36.92118226600986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-16.099999999999966</v>
      </c>
      <c r="BY31" s="9"/>
    </row>
    <row r="32" spans="1:77" ht="12.75">
      <c r="A32" s="6">
        <v>17</v>
      </c>
      <c r="B32" s="7" t="s">
        <v>50</v>
      </c>
      <c r="C32" s="8">
        <v>5218.6</v>
      </c>
      <c r="D32" s="8">
        <f t="shared" si="1"/>
        <v>763.4000000000001</v>
      </c>
      <c r="E32" s="9">
        <f t="shared" si="0"/>
        <v>14.628444410378263</v>
      </c>
      <c r="F32" s="10">
        <v>1558.5</v>
      </c>
      <c r="G32" s="10">
        <v>289.3</v>
      </c>
      <c r="H32" s="9">
        <f t="shared" si="2"/>
        <v>18.562720564645492</v>
      </c>
      <c r="I32" s="10">
        <v>1192.9</v>
      </c>
      <c r="J32" s="10">
        <v>127.2</v>
      </c>
      <c r="K32" s="9">
        <f t="shared" si="3"/>
        <v>10.663089948864112</v>
      </c>
      <c r="L32" s="10">
        <v>19</v>
      </c>
      <c r="M32" s="10"/>
      <c r="N32" s="9">
        <f t="shared" si="4"/>
        <v>0</v>
      </c>
      <c r="O32" s="10">
        <v>58.2</v>
      </c>
      <c r="P32" s="10">
        <v>0.5</v>
      </c>
      <c r="Q32" s="9">
        <f t="shared" si="5"/>
        <v>0.8591065292096219</v>
      </c>
      <c r="R32" s="10">
        <v>144</v>
      </c>
      <c r="S32" s="10">
        <v>5.8</v>
      </c>
      <c r="T32" s="9">
        <f t="shared" si="6"/>
        <v>4.027777777777778</v>
      </c>
      <c r="U32" s="10">
        <v>97.3</v>
      </c>
      <c r="V32" s="10">
        <v>11.4</v>
      </c>
      <c r="W32" s="9">
        <f t="shared" si="7"/>
        <v>11.71634121274409</v>
      </c>
      <c r="X32" s="10"/>
      <c r="Y32" s="10">
        <v>2</v>
      </c>
      <c r="Z32" s="9" t="e">
        <f t="shared" si="8"/>
        <v>#DIV/0!</v>
      </c>
      <c r="AA32" s="10">
        <v>19.1</v>
      </c>
      <c r="AB32" s="10"/>
      <c r="AC32" s="9">
        <f t="shared" si="9"/>
        <v>0</v>
      </c>
      <c r="AD32" s="10"/>
      <c r="AE32" s="10"/>
      <c r="AF32" s="9" t="e">
        <f t="shared" si="10"/>
        <v>#DIV/0!</v>
      </c>
      <c r="AG32" s="10">
        <v>3660.2</v>
      </c>
      <c r="AH32" s="10">
        <v>474.1</v>
      </c>
      <c r="AI32" s="9">
        <f t="shared" si="11"/>
        <v>12.952844106879407</v>
      </c>
      <c r="AJ32" s="9">
        <v>2149.7</v>
      </c>
      <c r="AK32" s="9">
        <v>377.7</v>
      </c>
      <c r="AL32" s="9">
        <f t="shared" si="12"/>
        <v>17.569893473507932</v>
      </c>
      <c r="AM32" s="9">
        <v>289.8</v>
      </c>
      <c r="AN32" s="9">
        <v>48.3</v>
      </c>
      <c r="AO32" s="9">
        <f t="shared" si="13"/>
        <v>16.666666666666664</v>
      </c>
      <c r="AP32" s="11"/>
      <c r="AQ32" s="11"/>
      <c r="AR32" s="9" t="e">
        <f t="shared" si="14"/>
        <v>#DIV/0!</v>
      </c>
      <c r="AS32" s="10"/>
      <c r="AT32" s="10"/>
      <c r="AU32" s="9" t="e">
        <f t="shared" si="15"/>
        <v>#DIV/0!</v>
      </c>
      <c r="AV32" s="11">
        <v>5292.2</v>
      </c>
      <c r="AW32" s="11">
        <v>520.1</v>
      </c>
      <c r="AX32" s="9">
        <f t="shared" si="16"/>
        <v>9.827670911908092</v>
      </c>
      <c r="AY32" s="11">
        <v>829.2</v>
      </c>
      <c r="AZ32" s="11">
        <v>91.2</v>
      </c>
      <c r="BA32" s="9">
        <f t="shared" si="17"/>
        <v>10.998552821997105</v>
      </c>
      <c r="BB32" s="9">
        <v>795.8</v>
      </c>
      <c r="BC32" s="11">
        <v>85.7</v>
      </c>
      <c r="BD32" s="9">
        <f t="shared" si="18"/>
        <v>10.769037446594623</v>
      </c>
      <c r="BE32" s="11">
        <v>358</v>
      </c>
      <c r="BF32" s="11"/>
      <c r="BG32" s="9">
        <f t="shared" si="19"/>
        <v>0</v>
      </c>
      <c r="BH32" s="11">
        <v>765.9</v>
      </c>
      <c r="BI32" s="11">
        <v>174.5</v>
      </c>
      <c r="BJ32" s="9">
        <f t="shared" si="20"/>
        <v>22.78365321843583</v>
      </c>
      <c r="BK32" s="11">
        <v>1699</v>
      </c>
      <c r="BL32" s="11">
        <v>248.6</v>
      </c>
      <c r="BM32" s="9">
        <f t="shared" si="21"/>
        <v>14.6321365509123</v>
      </c>
      <c r="BN32" s="12">
        <v>1118.3</v>
      </c>
      <c r="BO32" s="12">
        <v>132.5</v>
      </c>
      <c r="BP32" s="9">
        <f t="shared" si="22"/>
        <v>11.848341232227488</v>
      </c>
      <c r="BQ32" s="12">
        <v>600</v>
      </c>
      <c r="BR32" s="12">
        <v>39.8</v>
      </c>
      <c r="BS32" s="9">
        <f t="shared" si="23"/>
        <v>6.633333333333333</v>
      </c>
      <c r="BT32" s="12"/>
      <c r="BU32" s="12"/>
      <c r="BV32" s="9" t="e">
        <f t="shared" si="24"/>
        <v>#DIV/0!</v>
      </c>
      <c r="BW32" s="13">
        <f t="shared" si="26"/>
        <v>-73.59999999999945</v>
      </c>
      <c r="BX32" s="13">
        <f t="shared" si="25"/>
        <v>243.30000000000007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9" t="s">
        <v>51</v>
      </c>
      <c r="B34" s="50"/>
      <c r="C34" s="14">
        <f>SUM(C16:C33)</f>
        <v>77068.3</v>
      </c>
      <c r="D34" s="14">
        <f>SUM(D16:D33)</f>
        <v>11691.699999999999</v>
      </c>
      <c r="E34" s="15">
        <f>D34/C34*100</f>
        <v>15.170569481875166</v>
      </c>
      <c r="F34" s="15">
        <f>SUM(F16:F33)</f>
        <v>30361</v>
      </c>
      <c r="G34" s="14">
        <f>SUM(G16:G33)</f>
        <v>4236.5</v>
      </c>
      <c r="H34" s="14">
        <f t="shared" si="2"/>
        <v>13.95375646388459</v>
      </c>
      <c r="I34" s="14">
        <f>SUM(I16:I33)</f>
        <v>18496.000000000004</v>
      </c>
      <c r="J34" s="14">
        <f>SUM(J16:J33)</f>
        <v>2244.5999999999995</v>
      </c>
      <c r="K34" s="14">
        <f t="shared" si="3"/>
        <v>12.135596885813143</v>
      </c>
      <c r="L34" s="14">
        <f>SUM(L16:L33)</f>
        <v>266.7</v>
      </c>
      <c r="M34" s="14">
        <f>SUM(M16:M33)</f>
        <v>21.3</v>
      </c>
      <c r="N34" s="15">
        <f>M34/L34*100</f>
        <v>7.986501687289089</v>
      </c>
      <c r="O34" s="14">
        <f>SUM(O16:O33)</f>
        <v>1280.3</v>
      </c>
      <c r="P34" s="14">
        <f>SUM(P16:P33)</f>
        <v>73.1</v>
      </c>
      <c r="Q34" s="15">
        <f>P34/O34*100</f>
        <v>5.709599312661095</v>
      </c>
      <c r="R34" s="14">
        <f>SUM(R16:R33)</f>
        <v>6528.8</v>
      </c>
      <c r="S34" s="14">
        <f>SUM(S16:S33)</f>
        <v>655.5</v>
      </c>
      <c r="T34" s="15">
        <f>S34/R34*100</f>
        <v>10.040129886043376</v>
      </c>
      <c r="U34" s="14">
        <f>SUM(U16:U33)</f>
        <v>2372</v>
      </c>
      <c r="V34" s="14">
        <f>SUM(V16:V33)</f>
        <v>138.4</v>
      </c>
      <c r="W34" s="15">
        <f>V34/U34*100</f>
        <v>5.834738617200675</v>
      </c>
      <c r="X34" s="14">
        <f>SUM(X16:X33)</f>
        <v>0</v>
      </c>
      <c r="Y34" s="14">
        <f>SUM(Y16:Y33)</f>
        <v>2</v>
      </c>
      <c r="Z34" s="15" t="e">
        <f>Y34/X34*100</f>
        <v>#DIV/0!</v>
      </c>
      <c r="AA34" s="14">
        <f>SUM(AA16:AA33)</f>
        <v>240.3</v>
      </c>
      <c r="AB34" s="14">
        <f>SUM(AB16:AB33)</f>
        <v>49.6</v>
      </c>
      <c r="AC34" s="15">
        <f>AB34/AA34*100</f>
        <v>20.64086558468581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46707.40000000001</v>
      </c>
      <c r="AH34" s="14">
        <f>SUM(AH16:AH33)</f>
        <v>7455.2</v>
      </c>
      <c r="AI34" s="15">
        <f>AH34/AG34*100</f>
        <v>15.961496465228203</v>
      </c>
      <c r="AJ34" s="14">
        <f>SUM(AJ16:AJ33)</f>
        <v>30408.8</v>
      </c>
      <c r="AK34" s="14">
        <f>SUM(AK16:AK33)</f>
        <v>5342.799999999999</v>
      </c>
      <c r="AL34" s="15">
        <f>AK34/AJ34*100</f>
        <v>17.569913972271184</v>
      </c>
      <c r="AM34" s="14">
        <f>SUM(AM16:AM33)</f>
        <v>1999.1</v>
      </c>
      <c r="AN34" s="14">
        <f>SUM(AN16:AN33)</f>
        <v>333.2</v>
      </c>
      <c r="AO34" s="15">
        <f>AN34/AM34*100</f>
        <v>16.667500375168824</v>
      </c>
      <c r="AP34" s="14">
        <v>0</v>
      </c>
      <c r="AQ34" s="14">
        <f>SUM(AQ16:AQ33)</f>
        <v>0</v>
      </c>
      <c r="AR34" s="15"/>
      <c r="AS34" s="14">
        <f>SUM(AS16:AS33)</f>
        <v>0</v>
      </c>
      <c r="AT34" s="14">
        <f>SUM(AT16:AT33)</f>
        <v>0</v>
      </c>
      <c r="AU34" s="15" t="e">
        <f t="shared" si="15"/>
        <v>#DIV/0!</v>
      </c>
      <c r="AV34" s="14">
        <f>SUM(AV16:AV33)</f>
        <v>77594.79999999999</v>
      </c>
      <c r="AW34" s="14">
        <f>SUM(AW16:AW33)</f>
        <v>11554.7</v>
      </c>
      <c r="AX34" s="15">
        <f t="shared" si="16"/>
        <v>14.891075175140605</v>
      </c>
      <c r="AY34" s="14">
        <f>SUM(AY16:AY33)</f>
        <v>13617.700000000003</v>
      </c>
      <c r="AZ34" s="14">
        <f>SUM(AZ16:AZ33)</f>
        <v>1744.6000000000001</v>
      </c>
      <c r="BA34" s="15">
        <f t="shared" si="17"/>
        <v>12.811267688376157</v>
      </c>
      <c r="BB34" s="14">
        <f>SUM(BB16:BB33)</f>
        <v>12833.099999999999</v>
      </c>
      <c r="BC34" s="14">
        <f>SUM(BC16:BC33)</f>
        <v>1489.8000000000002</v>
      </c>
      <c r="BD34" s="15">
        <f t="shared" si="18"/>
        <v>11.609042242326487</v>
      </c>
      <c r="BE34" s="14">
        <f>SUM(BE16:BE33)</f>
        <v>10071.699999999999</v>
      </c>
      <c r="BF34" s="14">
        <f>SUM(BF16:BF33)</f>
        <v>549.4</v>
      </c>
      <c r="BG34" s="15">
        <f t="shared" si="19"/>
        <v>5.454888449814828</v>
      </c>
      <c r="BH34" s="14">
        <f>SUM(BH16:BH33)</f>
        <v>20809.600000000002</v>
      </c>
      <c r="BI34" s="14">
        <f>SUM(BI16:BI33)</f>
        <v>4045.5</v>
      </c>
      <c r="BJ34" s="15">
        <f t="shared" si="20"/>
        <v>19.440546670767336</v>
      </c>
      <c r="BK34" s="14">
        <f>SUM(BK16:BK33)</f>
        <v>25513.899999999998</v>
      </c>
      <c r="BL34" s="14">
        <f>SUM(BL16:BL33)</f>
        <v>4948.3</v>
      </c>
      <c r="BM34" s="15">
        <f>BL34/BK34*100</f>
        <v>19.394526121055584</v>
      </c>
      <c r="BN34" s="14">
        <f>SUM(BN16:BN33)</f>
        <v>13439.099999999999</v>
      </c>
      <c r="BO34" s="14">
        <f>SUM(BO16:BO33)</f>
        <v>1665.8</v>
      </c>
      <c r="BP34" s="15">
        <f t="shared" si="22"/>
        <v>12.395175272153642</v>
      </c>
      <c r="BQ34" s="14">
        <f>SUM(BQ16:BQ33)</f>
        <v>6994.2</v>
      </c>
      <c r="BR34" s="14">
        <f>SUM(BR16:BR33)</f>
        <v>879.3999999999999</v>
      </c>
      <c r="BS34" s="15">
        <f>BR34/BQ34*100</f>
        <v>12.57327499928512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-526.4999999999854</v>
      </c>
      <c r="BX34" s="15">
        <f>SUM(D34-AW34)</f>
        <v>136.99999999999818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2012-03-11T11:57:52Z</cp:lastPrinted>
  <dcterms:created xsi:type="dcterms:W3CDTF">2000-02-11T11:57:28Z</dcterms:created>
  <dcterms:modified xsi:type="dcterms:W3CDTF">2012-03-11T11:57:54Z</dcterms:modified>
  <cp:category/>
  <cp:version/>
  <cp:contentType/>
  <cp:contentStatus/>
</cp:coreProperties>
</file>