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<sst xmlns="http://schemas.openxmlformats.org/spreadsheetml/2006/main" count="130" uniqueCount="54">
  <si>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</si>
  <si>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</si>
  <si>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</si>
  <si>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</si>
  <si>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</si>
  <si>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</si>
  <si>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</si>
  <si>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</si>
  <si>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</si>
  <si>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</si>
  <si>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</si>
  <si>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</si>
  <si>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</si>
  <si>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</si>
  <si>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</si>
  <si>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</si>
  <si>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</si>
  <si>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</si>
  <si>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</si>
  <si>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</si>
  <si>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</si>
  <si>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</si>
  <si>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</si>
  <si>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</si>
  <si>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</si>
  <si>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</si>
  <si>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</si>
  <si>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</si>
  <si>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</si>
  <si>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</si>
  <si>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</si>
  <si>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</si>
  <si>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</si>
  <si>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</si>
  <si>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</si>
  <si>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</si>
  <si>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</si>
  <si>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</si>
  <si>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</si>
  <si>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</si>
  <si>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</si>
  <si>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</si>
  <si>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</si>
  <si>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</si>
  <si>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</si>
  <si>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</si>
  <si>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</si>
  <si>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</si>
  <si>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</si>
  <si>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</si>
  <si>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</si>
  <si>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</si>
  <si>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</si>
  <si>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декабря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</si>
</sst>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BH2" activePane="topRight" state="frozen"/>
      <selection pane="topLeft" activeCell="B2" sqref="B2"/>
      <selection pane="topRight" activeCell="BR33" sqref="BR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0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50"/>
      <c r="S1" s="50"/>
      <c r="T1" s="50"/>
    </row>
    <row r="2" spans="18:20" ht="12" customHeight="1">
      <c r="R2" s="50"/>
      <c r="S2" s="50"/>
      <c r="T2" s="50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6" t="s">
        <v>0</v>
      </c>
      <c r="M3" s="46"/>
      <c r="N3" s="46"/>
      <c r="O3" s="1"/>
      <c r="P3" s="1"/>
      <c r="Q3" s="1"/>
      <c r="R3" s="46"/>
      <c r="S3" s="46"/>
      <c r="T3" s="46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6" t="s">
        <v>0</v>
      </c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7" t="s">
        <v>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8" t="s">
        <v>53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49" t="s">
        <v>2</v>
      </c>
      <c r="K8" s="49"/>
      <c r="L8" s="49"/>
      <c r="M8" s="4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2" t="s">
        <v>3</v>
      </c>
      <c r="B10" s="42"/>
      <c r="C10" s="26" t="s">
        <v>4</v>
      </c>
      <c r="D10" s="27"/>
      <c r="E10" s="28"/>
      <c r="F10" s="23" t="s">
        <v>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/>
      <c r="AV10" s="42" t="s">
        <v>6</v>
      </c>
      <c r="AW10" s="42"/>
      <c r="AX10" s="42"/>
      <c r="AY10" s="23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6" t="s">
        <v>7</v>
      </c>
      <c r="BX10" s="27"/>
      <c r="BY10" s="28"/>
    </row>
    <row r="11" spans="1:77" ht="12.75">
      <c r="A11" s="42"/>
      <c r="B11" s="42"/>
      <c r="C11" s="39"/>
      <c r="D11" s="40"/>
      <c r="E11" s="41"/>
      <c r="F11" s="42" t="s">
        <v>8</v>
      </c>
      <c r="G11" s="42"/>
      <c r="H11" s="42"/>
      <c r="I11" s="43" t="s">
        <v>9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G11" s="42" t="s">
        <v>10</v>
      </c>
      <c r="AH11" s="42"/>
      <c r="AI11" s="42"/>
      <c r="AJ11" s="23" t="s">
        <v>9</v>
      </c>
      <c r="AK11" s="24"/>
      <c r="AL11" s="24"/>
      <c r="AM11" s="24"/>
      <c r="AN11" s="24"/>
      <c r="AO11" s="24"/>
      <c r="AP11" s="24"/>
      <c r="AQ11" s="24"/>
      <c r="AR11" s="25"/>
      <c r="AS11" s="42" t="s">
        <v>11</v>
      </c>
      <c r="AT11" s="42"/>
      <c r="AU11" s="42"/>
      <c r="AV11" s="42"/>
      <c r="AW11" s="42"/>
      <c r="AX11" s="42"/>
      <c r="AY11" s="23" t="s">
        <v>9</v>
      </c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39"/>
      <c r="BX11" s="40"/>
      <c r="BY11" s="41"/>
    </row>
    <row r="12" spans="1:77" ht="59.25" customHeight="1">
      <c r="A12" s="42"/>
      <c r="B12" s="42"/>
      <c r="C12" s="39"/>
      <c r="D12" s="40"/>
      <c r="E12" s="41"/>
      <c r="F12" s="42"/>
      <c r="G12" s="42"/>
      <c r="H12" s="42"/>
      <c r="I12" s="26" t="s">
        <v>12</v>
      </c>
      <c r="J12" s="27"/>
      <c r="K12" s="28"/>
      <c r="L12" s="26" t="s">
        <v>13</v>
      </c>
      <c r="M12" s="27"/>
      <c r="N12" s="28"/>
      <c r="O12" s="26" t="s">
        <v>14</v>
      </c>
      <c r="P12" s="27"/>
      <c r="Q12" s="28"/>
      <c r="R12" s="26" t="s">
        <v>15</v>
      </c>
      <c r="S12" s="27"/>
      <c r="T12" s="28"/>
      <c r="U12" s="26" t="s">
        <v>16</v>
      </c>
      <c r="V12" s="27"/>
      <c r="W12" s="28"/>
      <c r="X12" s="26" t="s">
        <v>17</v>
      </c>
      <c r="Y12" s="27"/>
      <c r="Z12" s="28"/>
      <c r="AA12" s="26" t="s">
        <v>18</v>
      </c>
      <c r="AB12" s="27"/>
      <c r="AC12" s="28"/>
      <c r="AD12" s="26" t="s">
        <v>19</v>
      </c>
      <c r="AE12" s="27"/>
      <c r="AF12" s="28"/>
      <c r="AG12" s="42"/>
      <c r="AH12" s="42"/>
      <c r="AI12" s="42"/>
      <c r="AJ12" s="26" t="s">
        <v>20</v>
      </c>
      <c r="AK12" s="27"/>
      <c r="AL12" s="28"/>
      <c r="AM12" s="26" t="s">
        <v>21</v>
      </c>
      <c r="AN12" s="27"/>
      <c r="AO12" s="28"/>
      <c r="AP12" s="26" t="s">
        <v>52</v>
      </c>
      <c r="AQ12" s="27"/>
      <c r="AR12" s="28"/>
      <c r="AS12" s="42"/>
      <c r="AT12" s="42"/>
      <c r="AU12" s="42"/>
      <c r="AV12" s="42"/>
      <c r="AW12" s="42"/>
      <c r="AX12" s="42"/>
      <c r="AY12" s="33" t="s">
        <v>22</v>
      </c>
      <c r="AZ12" s="34"/>
      <c r="BA12" s="35"/>
      <c r="BB12" s="32" t="s">
        <v>5</v>
      </c>
      <c r="BC12" s="32"/>
      <c r="BD12" s="32"/>
      <c r="BE12" s="33" t="s">
        <v>23</v>
      </c>
      <c r="BF12" s="34"/>
      <c r="BG12" s="35"/>
      <c r="BH12" s="33" t="s">
        <v>24</v>
      </c>
      <c r="BI12" s="34"/>
      <c r="BJ12" s="35"/>
      <c r="BK12" s="26" t="s">
        <v>25</v>
      </c>
      <c r="BL12" s="27"/>
      <c r="BM12" s="28"/>
      <c r="BN12" s="23" t="s">
        <v>26</v>
      </c>
      <c r="BO12" s="24"/>
      <c r="BP12" s="24"/>
      <c r="BQ12" s="24"/>
      <c r="BR12" s="24"/>
      <c r="BS12" s="25"/>
      <c r="BT12" s="26" t="s">
        <v>27</v>
      </c>
      <c r="BU12" s="27"/>
      <c r="BV12" s="28"/>
      <c r="BW12" s="39"/>
      <c r="BX12" s="40"/>
      <c r="BY12" s="41"/>
    </row>
    <row r="13" spans="1:77" ht="66" customHeight="1">
      <c r="A13" s="42"/>
      <c r="B13" s="42"/>
      <c r="C13" s="29"/>
      <c r="D13" s="30"/>
      <c r="E13" s="31"/>
      <c r="F13" s="42"/>
      <c r="G13" s="42"/>
      <c r="H13" s="42"/>
      <c r="I13" s="29"/>
      <c r="J13" s="30"/>
      <c r="K13" s="31"/>
      <c r="L13" s="29"/>
      <c r="M13" s="30"/>
      <c r="N13" s="31"/>
      <c r="O13" s="29"/>
      <c r="P13" s="30"/>
      <c r="Q13" s="31"/>
      <c r="R13" s="29"/>
      <c r="S13" s="30"/>
      <c r="T13" s="31"/>
      <c r="U13" s="29"/>
      <c r="V13" s="30"/>
      <c r="W13" s="31"/>
      <c r="X13" s="29"/>
      <c r="Y13" s="30"/>
      <c r="Z13" s="31"/>
      <c r="AA13" s="29"/>
      <c r="AB13" s="30"/>
      <c r="AC13" s="31"/>
      <c r="AD13" s="29"/>
      <c r="AE13" s="30"/>
      <c r="AF13" s="31"/>
      <c r="AG13" s="42"/>
      <c r="AH13" s="42"/>
      <c r="AI13" s="42"/>
      <c r="AJ13" s="29"/>
      <c r="AK13" s="30"/>
      <c r="AL13" s="31"/>
      <c r="AM13" s="29"/>
      <c r="AN13" s="30"/>
      <c r="AO13" s="31"/>
      <c r="AP13" s="29"/>
      <c r="AQ13" s="30"/>
      <c r="AR13" s="31"/>
      <c r="AS13" s="42"/>
      <c r="AT13" s="42"/>
      <c r="AU13" s="42"/>
      <c r="AV13" s="42"/>
      <c r="AW13" s="42"/>
      <c r="AX13" s="42"/>
      <c r="AY13" s="36"/>
      <c r="AZ13" s="37"/>
      <c r="BA13" s="38"/>
      <c r="BB13" s="32" t="s">
        <v>28</v>
      </c>
      <c r="BC13" s="32"/>
      <c r="BD13" s="32"/>
      <c r="BE13" s="36"/>
      <c r="BF13" s="37"/>
      <c r="BG13" s="38"/>
      <c r="BH13" s="36"/>
      <c r="BI13" s="37"/>
      <c r="BJ13" s="38"/>
      <c r="BK13" s="29"/>
      <c r="BL13" s="30"/>
      <c r="BM13" s="31"/>
      <c r="BN13" s="23" t="s">
        <v>29</v>
      </c>
      <c r="BO13" s="24"/>
      <c r="BP13" s="25"/>
      <c r="BQ13" s="23" t="s">
        <v>30</v>
      </c>
      <c r="BR13" s="24"/>
      <c r="BS13" s="25"/>
      <c r="BT13" s="29"/>
      <c r="BU13" s="30"/>
      <c r="BV13" s="31"/>
      <c r="BW13" s="29"/>
      <c r="BX13" s="30"/>
      <c r="BY13" s="31"/>
    </row>
    <row r="14" spans="1:77" ht="22.5">
      <c r="A14" s="42"/>
      <c r="B14" s="42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19">
        <v>1</v>
      </c>
      <c r="B15" s="20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3760</v>
      </c>
      <c r="D16" s="8">
        <f>G16+AH16</f>
        <v>3616</v>
      </c>
      <c r="E16" s="9">
        <f aca="true" t="shared" si="0" ref="E16:E32">D16/C16*100</f>
        <v>96.17021276595744</v>
      </c>
      <c r="F16" s="10">
        <v>381.8</v>
      </c>
      <c r="G16" s="10">
        <v>369.8</v>
      </c>
      <c r="H16" s="9">
        <f>G16/F16*100</f>
        <v>96.85699319015191</v>
      </c>
      <c r="I16" s="10">
        <v>81.1</v>
      </c>
      <c r="J16" s="10">
        <v>82</v>
      </c>
      <c r="K16" s="9">
        <f>J16/I16*100</f>
        <v>101.10974106041924</v>
      </c>
      <c r="L16" s="10">
        <v>0.7</v>
      </c>
      <c r="M16" s="10">
        <v>2.1</v>
      </c>
      <c r="N16" s="9">
        <f>M16/L16*100</f>
        <v>300.00000000000006</v>
      </c>
      <c r="O16" s="10">
        <v>43</v>
      </c>
      <c r="P16" s="10">
        <v>15.1</v>
      </c>
      <c r="Q16" s="9">
        <f>P16/O16*100</f>
        <v>35.116279069767444</v>
      </c>
      <c r="R16" s="10">
        <v>197</v>
      </c>
      <c r="S16" s="10">
        <v>209.9</v>
      </c>
      <c r="T16" s="9">
        <f>S16/R16*100</f>
        <v>106.5482233502538</v>
      </c>
      <c r="U16" s="10">
        <v>40.4</v>
      </c>
      <c r="V16" s="10">
        <v>37</v>
      </c>
      <c r="W16" s="9">
        <f>V16/U16*100</f>
        <v>91.58415841584159</v>
      </c>
      <c r="X16" s="10">
        <v>0</v>
      </c>
      <c r="Y16" s="10"/>
      <c r="Z16" s="9" t="e">
        <f>Y16/X16*100</f>
        <v>#DIV/0!</v>
      </c>
      <c r="AA16" s="10">
        <v>11.6</v>
      </c>
      <c r="AB16" s="10">
        <v>15.8</v>
      </c>
      <c r="AC16" s="9">
        <f>AB16/AA16*100</f>
        <v>136.20689655172416</v>
      </c>
      <c r="AD16" s="10">
        <v>0</v>
      </c>
      <c r="AE16" s="10"/>
      <c r="AF16" s="9" t="e">
        <f>AE16/AD16*100</f>
        <v>#DIV/0!</v>
      </c>
      <c r="AG16" s="10">
        <v>3378.2</v>
      </c>
      <c r="AH16" s="10">
        <v>3246.2</v>
      </c>
      <c r="AI16" s="9">
        <f>AH16/AG16*100</f>
        <v>96.09259368894678</v>
      </c>
      <c r="AJ16" s="9">
        <v>2288.2</v>
      </c>
      <c r="AK16" s="9">
        <v>2189.6</v>
      </c>
      <c r="AL16" s="9">
        <f>AK16/AJ16*100</f>
        <v>95.69093610698366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3.4</v>
      </c>
      <c r="AU16" s="9">
        <f>AT16/AS16*100</f>
        <v>2.698412698412698</v>
      </c>
      <c r="AV16" s="11">
        <v>3835.2</v>
      </c>
      <c r="AW16" s="11">
        <v>3533.3</v>
      </c>
      <c r="AX16" s="9">
        <f>AW16/AV16*100</f>
        <v>92.1281810596579</v>
      </c>
      <c r="AY16" s="11">
        <v>734.3</v>
      </c>
      <c r="AZ16" s="11">
        <v>644.1</v>
      </c>
      <c r="BA16" s="9">
        <f>AZ16/AY16*100</f>
        <v>87.71619229197877</v>
      </c>
      <c r="BB16" s="9">
        <v>693.6</v>
      </c>
      <c r="BC16" s="11">
        <v>603.4</v>
      </c>
      <c r="BD16" s="9">
        <f>BC16/BB16*100</f>
        <v>86.99538638985005</v>
      </c>
      <c r="BE16" s="11">
        <v>37.5</v>
      </c>
      <c r="BF16" s="11">
        <v>37.5</v>
      </c>
      <c r="BG16" s="9">
        <f>BF16/BE16*100</f>
        <v>100</v>
      </c>
      <c r="BH16" s="11">
        <v>997.3</v>
      </c>
      <c r="BI16" s="11">
        <v>909.3</v>
      </c>
      <c r="BJ16" s="9">
        <f>BI16/BH16*100</f>
        <v>91.17617567432067</v>
      </c>
      <c r="BK16" s="11">
        <v>1242.3</v>
      </c>
      <c r="BL16" s="11">
        <v>1125.9</v>
      </c>
      <c r="BM16" s="9">
        <f>BL16/BK16*100</f>
        <v>90.63028254044919</v>
      </c>
      <c r="BN16" s="12">
        <v>730.1</v>
      </c>
      <c r="BO16" s="12">
        <v>642.1</v>
      </c>
      <c r="BP16" s="9">
        <f>BO16/BN16*100</f>
        <v>87.94685659498698</v>
      </c>
      <c r="BQ16" s="12">
        <v>375.3</v>
      </c>
      <c r="BR16" s="12">
        <v>351.5</v>
      </c>
      <c r="BS16" s="9">
        <f>BR16/BQ16*100</f>
        <v>93.6584066080469</v>
      </c>
      <c r="BT16" s="12"/>
      <c r="BU16" s="12"/>
      <c r="BV16" s="9" t="e">
        <f>BU16/BT16*100</f>
        <v>#DIV/0!</v>
      </c>
      <c r="BW16" s="13">
        <f>SUM(C16-AV16)</f>
        <v>-75.19999999999982</v>
      </c>
      <c r="BX16" s="13">
        <f>SUM(D16-AW16)</f>
        <v>82.69999999999982</v>
      </c>
      <c r="BY16" s="9"/>
    </row>
    <row r="17" spans="1:77" ht="12.75">
      <c r="A17" s="6">
        <v>2</v>
      </c>
      <c r="B17" s="7" t="s">
        <v>35</v>
      </c>
      <c r="C17" s="8">
        <v>3565.6</v>
      </c>
      <c r="D17" s="8">
        <f aca="true" t="shared" si="1" ref="D17:D32">G17+AH17</f>
        <v>3482.9</v>
      </c>
      <c r="E17" s="9">
        <f t="shared" si="0"/>
        <v>97.6806147632937</v>
      </c>
      <c r="F17" s="10">
        <v>444.1</v>
      </c>
      <c r="G17" s="10">
        <v>473.9</v>
      </c>
      <c r="H17" s="9">
        <f aca="true" t="shared" si="2" ref="H17:H34">G17/F17*100</f>
        <v>106.71020040531411</v>
      </c>
      <c r="I17" s="10">
        <v>170.8</v>
      </c>
      <c r="J17" s="10">
        <v>157.3</v>
      </c>
      <c r="K17" s="9">
        <f aca="true" t="shared" si="3" ref="K17:K34">J17/I17*100</f>
        <v>92.09601873536299</v>
      </c>
      <c r="L17" s="10">
        <v>38</v>
      </c>
      <c r="M17" s="10">
        <v>38</v>
      </c>
      <c r="N17" s="9">
        <f aca="true" t="shared" si="4" ref="N17:N32">M17/L17*100</f>
        <v>100</v>
      </c>
      <c r="O17" s="10">
        <v>58.4</v>
      </c>
      <c r="P17" s="10">
        <v>24.5</v>
      </c>
      <c r="Q17" s="9">
        <f aca="true" t="shared" si="5" ref="Q17:Q32">P17/O17*100</f>
        <v>41.95205479452055</v>
      </c>
      <c r="R17" s="10">
        <v>146</v>
      </c>
      <c r="S17" s="10">
        <v>198.3</v>
      </c>
      <c r="T17" s="9">
        <f aca="true" t="shared" si="6" ref="T17:T32">S17/R17*100</f>
        <v>135.82191780821918</v>
      </c>
      <c r="U17" s="10">
        <v>22.1</v>
      </c>
      <c r="V17" s="10">
        <v>20.5</v>
      </c>
      <c r="W17" s="9">
        <f aca="true" t="shared" si="7" ref="W17:W32">V17/U17*100</f>
        <v>92.76018099547511</v>
      </c>
      <c r="X17" s="10">
        <v>0</v>
      </c>
      <c r="Y17" s="10"/>
      <c r="Z17" s="9" t="e">
        <f aca="true" t="shared" si="8" ref="Z17:Z32">Y17/X17*100</f>
        <v>#DIV/0!</v>
      </c>
      <c r="AA17" s="10">
        <v>2.8</v>
      </c>
      <c r="AB17" s="10">
        <v>2.8</v>
      </c>
      <c r="AC17" s="9">
        <f aca="true" t="shared" si="9" ref="AC17:AC32">AB17/AA17*100</f>
        <v>100</v>
      </c>
      <c r="AD17" s="10">
        <v>0</v>
      </c>
      <c r="AE17" s="10"/>
      <c r="AF17" s="9" t="e">
        <f aca="true" t="shared" si="10" ref="AF17:AF32">AE17/AD17*100</f>
        <v>#DIV/0!</v>
      </c>
      <c r="AG17" s="10">
        <v>3078.2</v>
      </c>
      <c r="AH17" s="10">
        <v>3009</v>
      </c>
      <c r="AI17" s="9">
        <f aca="true" t="shared" si="11" ref="AI17:AI32">AH17/AG17*100</f>
        <v>97.75193294782666</v>
      </c>
      <c r="AJ17" s="9">
        <v>1962.9</v>
      </c>
      <c r="AK17" s="9">
        <v>1879.2</v>
      </c>
      <c r="AL17" s="9">
        <f aca="true" t="shared" si="12" ref="AL17:AL32">AK17/AJ17*100</f>
        <v>95.73590096286108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>
        <v>224.7</v>
      </c>
      <c r="AU17" s="9">
        <f aca="true" t="shared" si="15" ref="AU17:AU34">AT17/AS17*100</f>
        <v>52.25581395348837</v>
      </c>
      <c r="AV17" s="16">
        <v>3570.9</v>
      </c>
      <c r="AW17" s="11">
        <v>2880.8</v>
      </c>
      <c r="AX17" s="9">
        <f aca="true" t="shared" si="16" ref="AX17:AX34">AW17/AV17*100</f>
        <v>80.67433980229075</v>
      </c>
      <c r="AY17" s="11">
        <v>716</v>
      </c>
      <c r="AZ17" s="11">
        <v>653.2</v>
      </c>
      <c r="BA17" s="9">
        <f aca="true" t="shared" si="17" ref="BA17:BA34">AZ17/AY17*100</f>
        <v>91.22905027932961</v>
      </c>
      <c r="BB17" s="9">
        <v>671</v>
      </c>
      <c r="BC17" s="11">
        <v>608.7</v>
      </c>
      <c r="BD17" s="9">
        <f aca="true" t="shared" si="18" ref="BD17:BD34">BC17/BB17*100</f>
        <v>90.71535022354695</v>
      </c>
      <c r="BE17" s="11">
        <v>7.5</v>
      </c>
      <c r="BF17" s="11">
        <v>7.5</v>
      </c>
      <c r="BG17" s="9">
        <f aca="true" t="shared" si="19" ref="BG17:BG34">BF17/BE17*100</f>
        <v>100</v>
      </c>
      <c r="BH17" s="11">
        <v>668.3</v>
      </c>
      <c r="BI17" s="11">
        <v>594.5</v>
      </c>
      <c r="BJ17" s="9">
        <f aca="true" t="shared" si="20" ref="BJ17:BJ34">BI17/BH17*100</f>
        <v>88.95705521472394</v>
      </c>
      <c r="BK17" s="11">
        <v>1064.2</v>
      </c>
      <c r="BL17" s="11">
        <v>621.5</v>
      </c>
      <c r="BM17" s="9">
        <f aca="true" t="shared" si="21" ref="BM17:BM33">BL17/BK17*100</f>
        <v>58.40067656455553</v>
      </c>
      <c r="BN17" s="12">
        <v>746.5</v>
      </c>
      <c r="BO17" s="12">
        <v>444.6</v>
      </c>
      <c r="BP17" s="9">
        <f aca="true" t="shared" si="22" ref="BP17:BP34">BO17/BN17*100</f>
        <v>59.55793703951775</v>
      </c>
      <c r="BQ17" s="17">
        <v>118.4</v>
      </c>
      <c r="BR17" s="12">
        <v>88.6</v>
      </c>
      <c r="BS17" s="9">
        <f aca="true" t="shared" si="23" ref="BS17:BS32">BR17/BQ17*100</f>
        <v>74.83108108108108</v>
      </c>
      <c r="BT17" s="12"/>
      <c r="BU17" s="12"/>
      <c r="BV17" s="9" t="e">
        <f aca="true" t="shared" si="24" ref="BV17:BV32">BU17/BT17*100</f>
        <v>#DIV/0!</v>
      </c>
      <c r="BW17" s="13">
        <f>SUM(C17-AV17)</f>
        <v>-5.300000000000182</v>
      </c>
      <c r="BX17" s="13">
        <f aca="true" t="shared" si="25" ref="BX17:BX32">SUM(D17-AW17)</f>
        <v>602.0999999999999</v>
      </c>
      <c r="BY17" s="9"/>
    </row>
    <row r="18" spans="1:77" ht="12.75">
      <c r="A18" s="6">
        <v>3</v>
      </c>
      <c r="B18" s="7" t="s">
        <v>36</v>
      </c>
      <c r="C18" s="8">
        <v>6327.4</v>
      </c>
      <c r="D18" s="8">
        <f t="shared" si="1"/>
        <v>5488.2</v>
      </c>
      <c r="E18" s="9">
        <f t="shared" si="0"/>
        <v>86.73704839270475</v>
      </c>
      <c r="F18" s="10">
        <v>743.8</v>
      </c>
      <c r="G18" s="10">
        <v>756.7</v>
      </c>
      <c r="H18" s="9">
        <f t="shared" si="2"/>
        <v>101.73433718741597</v>
      </c>
      <c r="I18" s="10">
        <v>224.4</v>
      </c>
      <c r="J18" s="10">
        <v>212.2</v>
      </c>
      <c r="K18" s="9">
        <f t="shared" si="3"/>
        <v>94.5632798573975</v>
      </c>
      <c r="L18" s="10">
        <v>15.9</v>
      </c>
      <c r="M18" s="10">
        <v>1.5</v>
      </c>
      <c r="N18" s="9">
        <f t="shared" si="4"/>
        <v>9.433962264150942</v>
      </c>
      <c r="O18" s="10">
        <v>90.5</v>
      </c>
      <c r="P18" s="10">
        <v>44.7</v>
      </c>
      <c r="Q18" s="9">
        <f t="shared" si="5"/>
        <v>49.392265193370164</v>
      </c>
      <c r="R18" s="10">
        <v>291</v>
      </c>
      <c r="S18" s="10">
        <v>260.4</v>
      </c>
      <c r="T18" s="9">
        <f t="shared" si="6"/>
        <v>89.48453608247422</v>
      </c>
      <c r="U18" s="10">
        <v>72.4</v>
      </c>
      <c r="V18" s="10">
        <v>35.3</v>
      </c>
      <c r="W18" s="9">
        <f t="shared" si="7"/>
        <v>48.75690607734806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35.8</v>
      </c>
      <c r="AC18" s="9">
        <f t="shared" si="9"/>
        <v>76.82403433476394</v>
      </c>
      <c r="AD18" s="10">
        <v>0</v>
      </c>
      <c r="AE18" s="10"/>
      <c r="AF18" s="9" t="e">
        <f t="shared" si="10"/>
        <v>#DIV/0!</v>
      </c>
      <c r="AG18" s="10">
        <v>5583.6</v>
      </c>
      <c r="AH18" s="10">
        <v>4731.5</v>
      </c>
      <c r="AI18" s="9">
        <f t="shared" si="11"/>
        <v>84.739236334981</v>
      </c>
      <c r="AJ18" s="9">
        <v>1810.6</v>
      </c>
      <c r="AK18" s="9">
        <v>1732.9</v>
      </c>
      <c r="AL18" s="9">
        <f t="shared" si="12"/>
        <v>95.70860488235945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3.9</v>
      </c>
      <c r="AU18" s="9">
        <f t="shared" si="15"/>
        <v>3.1707317073170733</v>
      </c>
      <c r="AV18" s="11">
        <v>6422.7</v>
      </c>
      <c r="AW18" s="11">
        <v>4684.3</v>
      </c>
      <c r="AX18" s="9">
        <f t="shared" si="16"/>
        <v>72.93350148691361</v>
      </c>
      <c r="AY18" s="16">
        <v>777.4</v>
      </c>
      <c r="AZ18" s="11">
        <v>715.4</v>
      </c>
      <c r="BA18" s="9">
        <f t="shared" si="17"/>
        <v>92.02469771031645</v>
      </c>
      <c r="BB18" s="9">
        <v>650.7</v>
      </c>
      <c r="BC18" s="11">
        <v>588.7</v>
      </c>
      <c r="BD18" s="9">
        <f t="shared" si="18"/>
        <v>90.4717996004303</v>
      </c>
      <c r="BE18" s="11">
        <v>7.6</v>
      </c>
      <c r="BF18" s="11">
        <v>7.5</v>
      </c>
      <c r="BG18" s="9">
        <f t="shared" si="19"/>
        <v>98.6842105263158</v>
      </c>
      <c r="BH18" s="16">
        <v>790.6</v>
      </c>
      <c r="BI18" s="11">
        <v>617.8</v>
      </c>
      <c r="BJ18" s="9">
        <f t="shared" si="20"/>
        <v>78.14318239311913</v>
      </c>
      <c r="BK18" s="11">
        <v>2709.5</v>
      </c>
      <c r="BL18" s="11">
        <v>2490.8</v>
      </c>
      <c r="BM18" s="9">
        <f t="shared" si="21"/>
        <v>91.92840007381436</v>
      </c>
      <c r="BN18" s="12">
        <v>858.1</v>
      </c>
      <c r="BO18" s="12">
        <v>689.8</v>
      </c>
      <c r="BP18" s="9">
        <f t="shared" si="22"/>
        <v>80.38690129355552</v>
      </c>
      <c r="BQ18" s="12">
        <v>315.2</v>
      </c>
      <c r="BR18" s="12">
        <v>264.8</v>
      </c>
      <c r="BS18" s="9">
        <f t="shared" si="23"/>
        <v>84.01015228426397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-95.30000000000018</v>
      </c>
      <c r="BX18" s="13">
        <f t="shared" si="25"/>
        <v>803.8999999999996</v>
      </c>
      <c r="BY18" s="9"/>
    </row>
    <row r="19" spans="1:77" ht="12.75">
      <c r="A19" s="6">
        <v>4</v>
      </c>
      <c r="B19" s="7" t="s">
        <v>37</v>
      </c>
      <c r="C19" s="8">
        <v>2962.4</v>
      </c>
      <c r="D19" s="8">
        <f t="shared" si="1"/>
        <v>2855</v>
      </c>
      <c r="E19" s="9">
        <f t="shared" si="0"/>
        <v>96.37456116662165</v>
      </c>
      <c r="F19" s="10">
        <v>608.1</v>
      </c>
      <c r="G19" s="10">
        <v>595.9</v>
      </c>
      <c r="H19" s="9">
        <f t="shared" si="2"/>
        <v>97.99375102779148</v>
      </c>
      <c r="I19" s="10">
        <v>178.9</v>
      </c>
      <c r="J19" s="10">
        <v>202.2</v>
      </c>
      <c r="K19" s="9">
        <f t="shared" si="3"/>
        <v>113.0240357741755</v>
      </c>
      <c r="L19" s="10">
        <v>69.5</v>
      </c>
      <c r="M19" s="10">
        <v>69.5</v>
      </c>
      <c r="N19" s="9">
        <f t="shared" si="4"/>
        <v>100</v>
      </c>
      <c r="O19" s="10">
        <v>33.6</v>
      </c>
      <c r="P19" s="10">
        <v>29</v>
      </c>
      <c r="Q19" s="9">
        <f t="shared" si="5"/>
        <v>86.3095238095238</v>
      </c>
      <c r="R19" s="10">
        <v>209.5</v>
      </c>
      <c r="S19" s="10">
        <v>192.4</v>
      </c>
      <c r="T19" s="9">
        <f t="shared" si="6"/>
        <v>91.83770883054892</v>
      </c>
      <c r="U19" s="10">
        <v>63.5</v>
      </c>
      <c r="V19" s="10">
        <v>17.5</v>
      </c>
      <c r="W19" s="9">
        <f t="shared" si="7"/>
        <v>27.559055118110237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69.2</v>
      </c>
      <c r="AC19" s="9">
        <f t="shared" si="9"/>
        <v>140.93686354378818</v>
      </c>
      <c r="AD19" s="10">
        <v>0</v>
      </c>
      <c r="AE19" s="10"/>
      <c r="AF19" s="9" t="e">
        <f t="shared" si="10"/>
        <v>#DIV/0!</v>
      </c>
      <c r="AG19" s="10">
        <v>2354.2</v>
      </c>
      <c r="AH19" s="10">
        <v>2259.1</v>
      </c>
      <c r="AI19" s="9">
        <f t="shared" si="11"/>
        <v>95.9604111800187</v>
      </c>
      <c r="AJ19" s="9">
        <v>1489.5</v>
      </c>
      <c r="AK19" s="9">
        <v>1425.3</v>
      </c>
      <c r="AL19" s="9">
        <f t="shared" si="12"/>
        <v>95.68982880161127</v>
      </c>
      <c r="AM19" s="9">
        <v>153</v>
      </c>
      <c r="AN19" s="9">
        <v>146.6</v>
      </c>
      <c r="AO19" s="9">
        <f t="shared" si="13"/>
        <v>95.81699346405227</v>
      </c>
      <c r="AP19" s="11"/>
      <c r="AQ19" s="11"/>
      <c r="AR19" s="9" t="e">
        <f t="shared" si="14"/>
        <v>#DIV/0!</v>
      </c>
      <c r="AS19" s="10">
        <v>234.7</v>
      </c>
      <c r="AT19" s="10">
        <v>239.6</v>
      </c>
      <c r="AU19" s="9">
        <f t="shared" si="15"/>
        <v>102.08777162334897</v>
      </c>
      <c r="AV19" s="11">
        <v>3070.8</v>
      </c>
      <c r="AW19" s="11">
        <v>2458.8</v>
      </c>
      <c r="AX19" s="9">
        <f t="shared" si="16"/>
        <v>80.07033997655334</v>
      </c>
      <c r="AY19" s="11">
        <v>689.9</v>
      </c>
      <c r="AZ19" s="11">
        <v>548.2</v>
      </c>
      <c r="BA19" s="9">
        <f t="shared" si="17"/>
        <v>79.46079141904625</v>
      </c>
      <c r="BB19" s="9">
        <v>671</v>
      </c>
      <c r="BC19" s="11">
        <v>546.7</v>
      </c>
      <c r="BD19" s="9">
        <f t="shared" si="18"/>
        <v>81.47540983606558</v>
      </c>
      <c r="BE19" s="11">
        <v>57.5</v>
      </c>
      <c r="BF19" s="11">
        <v>57.5</v>
      </c>
      <c r="BG19" s="9">
        <f t="shared" si="19"/>
        <v>100</v>
      </c>
      <c r="BH19" s="16">
        <v>830.6</v>
      </c>
      <c r="BI19" s="11">
        <v>532.7</v>
      </c>
      <c r="BJ19" s="9">
        <f t="shared" si="20"/>
        <v>64.1343607031062</v>
      </c>
      <c r="BK19" s="11">
        <v>876.2</v>
      </c>
      <c r="BL19" s="11">
        <v>714</v>
      </c>
      <c r="BM19" s="9">
        <f t="shared" si="21"/>
        <v>81.48824469299247</v>
      </c>
      <c r="BN19" s="12">
        <v>673.2</v>
      </c>
      <c r="BO19" s="12">
        <v>574.1</v>
      </c>
      <c r="BP19" s="9">
        <f t="shared" si="22"/>
        <v>85.27926322043969</v>
      </c>
      <c r="BQ19" s="12">
        <v>74</v>
      </c>
      <c r="BR19" s="12">
        <v>21.8</v>
      </c>
      <c r="BS19" s="9">
        <f t="shared" si="23"/>
        <v>29.45945945945946</v>
      </c>
      <c r="BT19" s="12"/>
      <c r="BU19" s="12"/>
      <c r="BV19" s="9" t="e">
        <f t="shared" si="24"/>
        <v>#DIV/0!</v>
      </c>
      <c r="BW19" s="13">
        <f t="shared" si="26"/>
        <v>-108.40000000000009</v>
      </c>
      <c r="BX19" s="13">
        <f t="shared" si="25"/>
        <v>396.1999999999998</v>
      </c>
      <c r="BY19" s="9"/>
    </row>
    <row r="20" spans="1:77" ht="12.75">
      <c r="A20" s="6">
        <v>5</v>
      </c>
      <c r="B20" s="7" t="s">
        <v>38</v>
      </c>
      <c r="C20" s="8">
        <v>3121.2</v>
      </c>
      <c r="D20" s="8">
        <f t="shared" si="1"/>
        <v>3200.7</v>
      </c>
      <c r="E20" s="9">
        <f t="shared" si="0"/>
        <v>102.54709727028066</v>
      </c>
      <c r="F20" s="10">
        <v>1810</v>
      </c>
      <c r="G20" s="10">
        <v>1962.9</v>
      </c>
      <c r="H20" s="9">
        <f t="shared" si="2"/>
        <v>108.4475138121547</v>
      </c>
      <c r="I20" s="10">
        <v>1203.9</v>
      </c>
      <c r="J20" s="10">
        <v>1109.6</v>
      </c>
      <c r="K20" s="9">
        <f t="shared" si="3"/>
        <v>92.16712351524211</v>
      </c>
      <c r="L20" s="10">
        <v>1.1</v>
      </c>
      <c r="M20" s="10">
        <v>8.4</v>
      </c>
      <c r="N20" s="9">
        <f t="shared" si="4"/>
        <v>763.6363636363636</v>
      </c>
      <c r="O20" s="10">
        <v>52.3</v>
      </c>
      <c r="P20" s="10">
        <v>11.4</v>
      </c>
      <c r="Q20" s="9">
        <f t="shared" si="5"/>
        <v>21.79732313575526</v>
      </c>
      <c r="R20" s="10">
        <v>309</v>
      </c>
      <c r="S20" s="10">
        <v>510.3</v>
      </c>
      <c r="T20" s="9">
        <f t="shared" si="6"/>
        <v>165.14563106796118</v>
      </c>
      <c r="U20" s="10">
        <v>137.7</v>
      </c>
      <c r="V20" s="10">
        <v>89.3</v>
      </c>
      <c r="W20" s="9">
        <f t="shared" si="7"/>
        <v>64.85112563543936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1311.2</v>
      </c>
      <c r="AH20" s="10">
        <v>1237.8</v>
      </c>
      <c r="AI20" s="9">
        <f t="shared" si="11"/>
        <v>94.40207443563148</v>
      </c>
      <c r="AJ20" s="9">
        <v>973.5</v>
      </c>
      <c r="AK20" s="9">
        <v>930.5</v>
      </c>
      <c r="AL20" s="9">
        <f t="shared" si="12"/>
        <v>95.58294812532101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365</v>
      </c>
      <c r="AU20" s="9">
        <f t="shared" si="15"/>
        <v>276.5151515151515</v>
      </c>
      <c r="AV20" s="11">
        <v>3137.1</v>
      </c>
      <c r="AW20" s="11">
        <v>2764.3</v>
      </c>
      <c r="AX20" s="9">
        <f t="shared" si="16"/>
        <v>88.11641324790412</v>
      </c>
      <c r="AY20" s="11">
        <v>849.1</v>
      </c>
      <c r="AZ20" s="11">
        <v>818.7</v>
      </c>
      <c r="BA20" s="9">
        <f t="shared" si="17"/>
        <v>96.41973854669651</v>
      </c>
      <c r="BB20" s="9">
        <v>642.6</v>
      </c>
      <c r="BC20" s="11">
        <v>612.2</v>
      </c>
      <c r="BD20" s="9">
        <f t="shared" si="18"/>
        <v>95.26921879863056</v>
      </c>
      <c r="BE20" s="11">
        <v>7.5</v>
      </c>
      <c r="BF20" s="11">
        <v>7.5</v>
      </c>
      <c r="BG20" s="9">
        <f t="shared" si="19"/>
        <v>100</v>
      </c>
      <c r="BH20" s="11">
        <v>787.5</v>
      </c>
      <c r="BI20" s="11">
        <v>539.3</v>
      </c>
      <c r="BJ20" s="9">
        <f t="shared" si="20"/>
        <v>68.48253968253968</v>
      </c>
      <c r="BK20" s="11">
        <v>1156.7</v>
      </c>
      <c r="BL20" s="11">
        <v>1099.1</v>
      </c>
      <c r="BM20" s="9">
        <f t="shared" si="21"/>
        <v>95.0203164173943</v>
      </c>
      <c r="BN20" s="17">
        <v>912.7</v>
      </c>
      <c r="BO20" s="12">
        <v>874.1</v>
      </c>
      <c r="BP20" s="9">
        <f t="shared" si="22"/>
        <v>95.77078996384354</v>
      </c>
      <c r="BQ20" s="12">
        <v>166.1</v>
      </c>
      <c r="BR20" s="12">
        <v>152.8</v>
      </c>
      <c r="BS20" s="9">
        <f t="shared" si="23"/>
        <v>91.99277543648405</v>
      </c>
      <c r="BT20" s="12"/>
      <c r="BU20" s="12"/>
      <c r="BV20" s="9" t="e">
        <f t="shared" si="24"/>
        <v>#DIV/0!</v>
      </c>
      <c r="BW20" s="13">
        <f t="shared" si="26"/>
        <v>-15.900000000000091</v>
      </c>
      <c r="BX20" s="13">
        <f t="shared" si="25"/>
        <v>436.39999999999964</v>
      </c>
      <c r="BY20" s="9"/>
    </row>
    <row r="21" spans="1:77" ht="12.75">
      <c r="A21" s="6">
        <v>6</v>
      </c>
      <c r="B21" s="7" t="s">
        <v>39</v>
      </c>
      <c r="C21" s="8">
        <v>3155.9</v>
      </c>
      <c r="D21" s="8">
        <f t="shared" si="1"/>
        <v>3042</v>
      </c>
      <c r="E21" s="9">
        <f t="shared" si="0"/>
        <v>96.39088691023163</v>
      </c>
      <c r="F21" s="10">
        <v>566.2</v>
      </c>
      <c r="G21" s="10">
        <v>545.2</v>
      </c>
      <c r="H21" s="9">
        <f t="shared" si="2"/>
        <v>96.29106322854115</v>
      </c>
      <c r="I21" s="10">
        <v>263.9</v>
      </c>
      <c r="J21" s="10">
        <v>211.9</v>
      </c>
      <c r="K21" s="9">
        <f t="shared" si="3"/>
        <v>80.29556650246306</v>
      </c>
      <c r="L21" s="10">
        <v>6</v>
      </c>
      <c r="M21" s="10">
        <v>6.9</v>
      </c>
      <c r="N21" s="9">
        <f t="shared" si="4"/>
        <v>115.00000000000001</v>
      </c>
      <c r="O21" s="10">
        <v>47.5</v>
      </c>
      <c r="P21" s="10">
        <v>13.6</v>
      </c>
      <c r="Q21" s="9">
        <f t="shared" si="5"/>
        <v>28.631578947368418</v>
      </c>
      <c r="R21" s="10">
        <v>223.8</v>
      </c>
      <c r="S21" s="10">
        <v>259.4</v>
      </c>
      <c r="T21" s="9">
        <f t="shared" si="6"/>
        <v>115.90705987488828</v>
      </c>
      <c r="U21" s="10">
        <v>18.9</v>
      </c>
      <c r="V21" s="10">
        <v>6.2</v>
      </c>
      <c r="W21" s="9">
        <f t="shared" si="7"/>
        <v>32.80423280423281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2589.6</v>
      </c>
      <c r="AH21" s="10">
        <v>2496.8</v>
      </c>
      <c r="AI21" s="9">
        <f t="shared" si="11"/>
        <v>96.41643497065185</v>
      </c>
      <c r="AJ21" s="9">
        <v>1525.2</v>
      </c>
      <c r="AK21" s="9">
        <v>1458.9</v>
      </c>
      <c r="AL21" s="9">
        <f t="shared" si="12"/>
        <v>95.65302911093627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>
        <v>87.7</v>
      </c>
      <c r="AU21" s="9">
        <f t="shared" si="15"/>
        <v>101.97674418604652</v>
      </c>
      <c r="AV21" s="11">
        <v>3263.5</v>
      </c>
      <c r="AW21" s="11">
        <v>2509.8</v>
      </c>
      <c r="AX21" s="9">
        <f t="shared" si="16"/>
        <v>76.90516316837751</v>
      </c>
      <c r="AY21" s="11">
        <v>708.2</v>
      </c>
      <c r="AZ21" s="11">
        <v>628.2</v>
      </c>
      <c r="BA21" s="9">
        <f t="shared" si="17"/>
        <v>88.70375600112963</v>
      </c>
      <c r="BB21" s="9">
        <v>671</v>
      </c>
      <c r="BC21" s="11">
        <v>591.5</v>
      </c>
      <c r="BD21" s="9">
        <f t="shared" si="18"/>
        <v>88.15201192250373</v>
      </c>
      <c r="BE21" s="11">
        <v>7.5</v>
      </c>
      <c r="BF21" s="11">
        <v>7.5</v>
      </c>
      <c r="BG21" s="9">
        <f t="shared" si="19"/>
        <v>100</v>
      </c>
      <c r="BH21" s="11">
        <v>748.4</v>
      </c>
      <c r="BI21" s="11">
        <v>517.9</v>
      </c>
      <c r="BJ21" s="9">
        <f t="shared" si="20"/>
        <v>69.2009620523784</v>
      </c>
      <c r="BK21" s="16">
        <v>923.3</v>
      </c>
      <c r="BL21" s="11">
        <v>807.6</v>
      </c>
      <c r="BM21" s="9">
        <f t="shared" si="21"/>
        <v>87.46886169175782</v>
      </c>
      <c r="BN21" s="12">
        <v>595.5</v>
      </c>
      <c r="BO21" s="12">
        <v>511.7</v>
      </c>
      <c r="BP21" s="9">
        <f t="shared" si="22"/>
        <v>85.92779177162049</v>
      </c>
      <c r="BQ21" s="12">
        <v>161.1</v>
      </c>
      <c r="BR21" s="12">
        <v>149.8</v>
      </c>
      <c r="BS21" s="9">
        <f t="shared" si="23"/>
        <v>92.98572315332093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532.1999999999998</v>
      </c>
      <c r="BY21" s="9"/>
    </row>
    <row r="22" spans="1:77" ht="12.75">
      <c r="A22" s="6">
        <v>7</v>
      </c>
      <c r="B22" s="7" t="s">
        <v>40</v>
      </c>
      <c r="C22" s="8">
        <v>1831.8</v>
      </c>
      <c r="D22" s="8">
        <f t="shared" si="1"/>
        <v>1749.5</v>
      </c>
      <c r="E22" s="9">
        <f t="shared" si="0"/>
        <v>95.50715143574627</v>
      </c>
      <c r="F22" s="10">
        <v>365</v>
      </c>
      <c r="G22" s="10">
        <v>355.7</v>
      </c>
      <c r="H22" s="9">
        <f t="shared" si="2"/>
        <v>97.45205479452055</v>
      </c>
      <c r="I22" s="10">
        <v>15.1</v>
      </c>
      <c r="J22" s="10">
        <v>18</v>
      </c>
      <c r="K22" s="9">
        <f t="shared" si="3"/>
        <v>119.20529801324504</v>
      </c>
      <c r="L22" s="10"/>
      <c r="M22" s="10">
        <v>0.3</v>
      </c>
      <c r="N22" s="9" t="e">
        <f t="shared" si="4"/>
        <v>#DIV/0!</v>
      </c>
      <c r="O22" s="10">
        <v>25.6</v>
      </c>
      <c r="P22" s="10">
        <v>15.1</v>
      </c>
      <c r="Q22" s="9">
        <f t="shared" si="5"/>
        <v>58.984375</v>
      </c>
      <c r="R22" s="10">
        <v>94.9</v>
      </c>
      <c r="S22" s="10">
        <v>62.3</v>
      </c>
      <c r="T22" s="9">
        <f t="shared" si="6"/>
        <v>65.64805057955742</v>
      </c>
      <c r="U22" s="10">
        <v>63.1</v>
      </c>
      <c r="V22" s="10">
        <v>10.5</v>
      </c>
      <c r="W22" s="9">
        <f t="shared" si="7"/>
        <v>16.64025356576862</v>
      </c>
      <c r="X22" s="10">
        <v>0</v>
      </c>
      <c r="Y22" s="10"/>
      <c r="Z22" s="9" t="e">
        <f t="shared" si="8"/>
        <v>#DIV/0!</v>
      </c>
      <c r="AA22" s="10">
        <v>15.8</v>
      </c>
      <c r="AB22" s="10">
        <v>25.8</v>
      </c>
      <c r="AC22" s="9">
        <f t="shared" si="9"/>
        <v>163.29113924050634</v>
      </c>
      <c r="AD22" s="10">
        <v>0</v>
      </c>
      <c r="AE22" s="10"/>
      <c r="AF22" s="9" t="e">
        <f t="shared" si="10"/>
        <v>#DIV/0!</v>
      </c>
      <c r="AG22" s="10">
        <v>1466.7</v>
      </c>
      <c r="AH22" s="10">
        <v>1393.8</v>
      </c>
      <c r="AI22" s="9">
        <f t="shared" si="11"/>
        <v>95.02965841685416</v>
      </c>
      <c r="AJ22" s="9">
        <v>1070.2</v>
      </c>
      <c r="AK22" s="9">
        <v>1023.7</v>
      </c>
      <c r="AL22" s="9">
        <f t="shared" si="12"/>
        <v>95.6550177536909</v>
      </c>
      <c r="AM22" s="9">
        <v>229.9</v>
      </c>
      <c r="AN22" s="9">
        <v>220.8</v>
      </c>
      <c r="AO22" s="9">
        <f t="shared" si="13"/>
        <v>96.04175728577643</v>
      </c>
      <c r="AP22" s="11"/>
      <c r="AQ22" s="11"/>
      <c r="AR22" s="9" t="e">
        <f t="shared" si="14"/>
        <v>#DIV/0!</v>
      </c>
      <c r="AS22" s="10">
        <v>45.4</v>
      </c>
      <c r="AT22" s="10">
        <v>28.6</v>
      </c>
      <c r="AU22" s="9">
        <f t="shared" si="15"/>
        <v>62.99559471365639</v>
      </c>
      <c r="AV22" s="11">
        <v>1832.8</v>
      </c>
      <c r="AW22" s="11">
        <v>1313</v>
      </c>
      <c r="AX22" s="9">
        <f t="shared" si="16"/>
        <v>71.6390222610214</v>
      </c>
      <c r="AY22" s="11">
        <v>730.9</v>
      </c>
      <c r="AZ22" s="11">
        <v>634.7</v>
      </c>
      <c r="BA22" s="9">
        <f t="shared" si="17"/>
        <v>86.8381447530442</v>
      </c>
      <c r="BB22" s="9">
        <v>719.8</v>
      </c>
      <c r="BC22" s="11">
        <v>623.6</v>
      </c>
      <c r="BD22" s="9">
        <f t="shared" si="18"/>
        <v>86.63517643789943</v>
      </c>
      <c r="BE22" s="11">
        <v>102.6</v>
      </c>
      <c r="BF22" s="11">
        <v>13.6</v>
      </c>
      <c r="BG22" s="9">
        <f t="shared" si="19"/>
        <v>13.255360623781677</v>
      </c>
      <c r="BH22" s="16">
        <v>350</v>
      </c>
      <c r="BI22" s="11">
        <v>99.3</v>
      </c>
      <c r="BJ22" s="9">
        <f t="shared" si="20"/>
        <v>28.37142857142857</v>
      </c>
      <c r="BK22" s="11">
        <v>602.7</v>
      </c>
      <c r="BL22" s="11">
        <v>528.1</v>
      </c>
      <c r="BM22" s="9">
        <f t="shared" si="21"/>
        <v>87.62236601957855</v>
      </c>
      <c r="BN22" s="12">
        <v>436.2</v>
      </c>
      <c r="BO22" s="12">
        <v>401.2</v>
      </c>
      <c r="BP22" s="9">
        <f t="shared" si="22"/>
        <v>91.97615772581385</v>
      </c>
      <c r="BQ22" s="12">
        <v>118.7</v>
      </c>
      <c r="BR22" s="12">
        <v>94.8</v>
      </c>
      <c r="BS22" s="9">
        <f>BR22/BQ22*100</f>
        <v>79.86520640269586</v>
      </c>
      <c r="BT22" s="12"/>
      <c r="BU22" s="12"/>
      <c r="BV22" s="9" t="e">
        <f t="shared" si="24"/>
        <v>#DIV/0!</v>
      </c>
      <c r="BW22" s="13">
        <f t="shared" si="26"/>
        <v>-1</v>
      </c>
      <c r="BX22" s="13">
        <f t="shared" si="25"/>
        <v>436.5</v>
      </c>
      <c r="BY22" s="9"/>
    </row>
    <row r="23" spans="1:77" ht="12.75">
      <c r="A23" s="6">
        <v>8</v>
      </c>
      <c r="B23" s="7" t="s">
        <v>41</v>
      </c>
      <c r="C23" s="8">
        <v>4297.8</v>
      </c>
      <c r="D23" s="8">
        <f t="shared" si="1"/>
        <v>3701.7000000000003</v>
      </c>
      <c r="E23" s="9">
        <f t="shared" si="0"/>
        <v>86.13011308111128</v>
      </c>
      <c r="F23" s="10">
        <v>1093.3</v>
      </c>
      <c r="G23" s="10">
        <v>761.4</v>
      </c>
      <c r="H23" s="9">
        <f t="shared" si="2"/>
        <v>69.6423671453398</v>
      </c>
      <c r="I23" s="10">
        <v>412.7</v>
      </c>
      <c r="J23" s="10">
        <v>437.9</v>
      </c>
      <c r="K23" s="9">
        <f t="shared" si="3"/>
        <v>106.10613036103706</v>
      </c>
      <c r="L23" s="10"/>
      <c r="M23" s="10">
        <v>1.1</v>
      </c>
      <c r="N23" s="9" t="e">
        <f t="shared" si="4"/>
        <v>#DIV/0!</v>
      </c>
      <c r="O23" s="10">
        <v>75.8</v>
      </c>
      <c r="P23" s="10">
        <v>6.8</v>
      </c>
      <c r="Q23" s="9">
        <f t="shared" si="5"/>
        <v>8.970976253298153</v>
      </c>
      <c r="R23" s="10">
        <v>563.2</v>
      </c>
      <c r="S23" s="10">
        <v>203.8</v>
      </c>
      <c r="T23" s="9">
        <f t="shared" si="6"/>
        <v>36.18607954545455</v>
      </c>
      <c r="U23" s="10">
        <v>30.6</v>
      </c>
      <c r="V23" s="10">
        <v>1.9</v>
      </c>
      <c r="W23" s="9">
        <f t="shared" si="7"/>
        <v>6.209150326797385</v>
      </c>
      <c r="X23" s="10">
        <v>0</v>
      </c>
      <c r="Y23" s="10"/>
      <c r="Z23" s="9" t="e">
        <f t="shared" si="8"/>
        <v>#DIV/0!</v>
      </c>
      <c r="AA23" s="10">
        <v>3</v>
      </c>
      <c r="AB23" s="10">
        <v>2.8</v>
      </c>
      <c r="AC23" s="9">
        <f t="shared" si="9"/>
        <v>93.33333333333333</v>
      </c>
      <c r="AD23" s="10">
        <v>0</v>
      </c>
      <c r="AE23" s="10"/>
      <c r="AF23" s="9" t="e">
        <f t="shared" si="10"/>
        <v>#DIV/0!</v>
      </c>
      <c r="AG23" s="10">
        <v>3204.5</v>
      </c>
      <c r="AH23" s="10">
        <v>2940.3</v>
      </c>
      <c r="AI23" s="9">
        <f t="shared" si="11"/>
        <v>91.75534404743331</v>
      </c>
      <c r="AJ23" s="9">
        <v>1228.2</v>
      </c>
      <c r="AK23" s="9">
        <v>1175.6</v>
      </c>
      <c r="AL23" s="9">
        <f t="shared" si="12"/>
        <v>95.71730988438364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192</v>
      </c>
      <c r="AT23" s="10">
        <v>87.4</v>
      </c>
      <c r="AU23" s="9">
        <f t="shared" si="15"/>
        <v>45.520833333333336</v>
      </c>
      <c r="AV23" s="11">
        <v>4348.4</v>
      </c>
      <c r="AW23" s="11">
        <v>3640.1</v>
      </c>
      <c r="AX23" s="9">
        <f t="shared" si="16"/>
        <v>83.71125011498482</v>
      </c>
      <c r="AY23" s="11">
        <v>756.9</v>
      </c>
      <c r="AZ23" s="11">
        <v>659.5</v>
      </c>
      <c r="BA23" s="9">
        <f t="shared" si="17"/>
        <v>87.13172149557406</v>
      </c>
      <c r="BB23" s="9">
        <v>711.5</v>
      </c>
      <c r="BC23" s="11">
        <v>614.1</v>
      </c>
      <c r="BD23" s="9">
        <f t="shared" si="18"/>
        <v>86.31061138439917</v>
      </c>
      <c r="BE23" s="11">
        <v>24.7</v>
      </c>
      <c r="BF23" s="11">
        <v>24.7</v>
      </c>
      <c r="BG23" s="9">
        <f t="shared" si="19"/>
        <v>100</v>
      </c>
      <c r="BH23" s="11">
        <v>1313.9</v>
      </c>
      <c r="BI23" s="11">
        <v>1020.1</v>
      </c>
      <c r="BJ23" s="9">
        <f t="shared" si="20"/>
        <v>77.63908973285638</v>
      </c>
      <c r="BK23" s="11">
        <v>820.1</v>
      </c>
      <c r="BL23" s="11">
        <v>692.8</v>
      </c>
      <c r="BM23" s="9">
        <f t="shared" si="21"/>
        <v>84.47750274356784</v>
      </c>
      <c r="BN23" s="12">
        <v>630</v>
      </c>
      <c r="BO23" s="12">
        <v>550.8</v>
      </c>
      <c r="BP23" s="9">
        <f t="shared" si="22"/>
        <v>87.42857142857142</v>
      </c>
      <c r="BQ23" s="17">
        <v>86.1</v>
      </c>
      <c r="BR23" s="12">
        <v>61.8</v>
      </c>
      <c r="BS23" s="9">
        <f t="shared" si="23"/>
        <v>71.77700348432056</v>
      </c>
      <c r="BT23" s="12"/>
      <c r="BU23" s="12"/>
      <c r="BV23" s="9" t="e">
        <f t="shared" si="24"/>
        <v>#DIV/0!</v>
      </c>
      <c r="BW23" s="13">
        <f t="shared" si="26"/>
        <v>-50.599999999999454</v>
      </c>
      <c r="BX23" s="13">
        <f t="shared" si="25"/>
        <v>61.600000000000364</v>
      </c>
      <c r="BY23" s="9"/>
    </row>
    <row r="24" spans="1:77" ht="12.75">
      <c r="A24" s="6">
        <v>9</v>
      </c>
      <c r="B24" s="7" t="s">
        <v>42</v>
      </c>
      <c r="C24" s="18">
        <v>7386.4</v>
      </c>
      <c r="D24" s="8">
        <f t="shared" si="1"/>
        <v>5560.3</v>
      </c>
      <c r="E24" s="9">
        <f t="shared" si="0"/>
        <v>75.27753709520199</v>
      </c>
      <c r="F24" s="10">
        <v>1423.8</v>
      </c>
      <c r="G24" s="10">
        <v>1243.3</v>
      </c>
      <c r="H24" s="9">
        <f t="shared" si="2"/>
        <v>87.32265767663998</v>
      </c>
      <c r="I24" s="10">
        <v>741.4</v>
      </c>
      <c r="J24" s="10">
        <v>699.7</v>
      </c>
      <c r="K24" s="9">
        <f t="shared" si="3"/>
        <v>94.37550579983815</v>
      </c>
      <c r="L24" s="10">
        <v>46.4</v>
      </c>
      <c r="M24" s="10">
        <v>50.3</v>
      </c>
      <c r="N24" s="9">
        <f t="shared" si="4"/>
        <v>108.40517241379311</v>
      </c>
      <c r="O24" s="10">
        <v>65.6</v>
      </c>
      <c r="P24" s="10">
        <v>12.7</v>
      </c>
      <c r="Q24" s="9">
        <f t="shared" si="5"/>
        <v>19.359756097560975</v>
      </c>
      <c r="R24" s="10">
        <v>524.6</v>
      </c>
      <c r="S24" s="10">
        <v>279.5</v>
      </c>
      <c r="T24" s="9">
        <f t="shared" si="6"/>
        <v>53.27868852459016</v>
      </c>
      <c r="U24" s="10">
        <v>30.8</v>
      </c>
      <c r="V24" s="10">
        <v>29.4</v>
      </c>
      <c r="W24" s="9">
        <f t="shared" si="7"/>
        <v>95.45454545454545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25.6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5962.6</v>
      </c>
      <c r="AH24" s="10">
        <v>4317</v>
      </c>
      <c r="AI24" s="9">
        <f t="shared" si="11"/>
        <v>72.40130144567806</v>
      </c>
      <c r="AJ24" s="9">
        <v>2447</v>
      </c>
      <c r="AK24" s="9">
        <v>2341.9</v>
      </c>
      <c r="AL24" s="9">
        <f t="shared" si="12"/>
        <v>95.70494483040459</v>
      </c>
      <c r="AM24" s="9">
        <v>175.7</v>
      </c>
      <c r="AN24" s="9">
        <v>167.8</v>
      </c>
      <c r="AO24" s="9">
        <f t="shared" si="13"/>
        <v>95.50369948776324</v>
      </c>
      <c r="AP24" s="11"/>
      <c r="AQ24" s="11"/>
      <c r="AR24" s="9" t="e">
        <f t="shared" si="14"/>
        <v>#DIV/0!</v>
      </c>
      <c r="AS24" s="10">
        <v>761.1</v>
      </c>
      <c r="AT24" s="10">
        <v>761.1</v>
      </c>
      <c r="AU24" s="9">
        <f t="shared" si="15"/>
        <v>100</v>
      </c>
      <c r="AV24" s="11">
        <v>7393.7</v>
      </c>
      <c r="AW24" s="11">
        <v>5105.4</v>
      </c>
      <c r="AX24" s="9">
        <f t="shared" si="16"/>
        <v>69.05067828015743</v>
      </c>
      <c r="AY24" s="11">
        <v>731.8</v>
      </c>
      <c r="AZ24" s="11">
        <v>614.5</v>
      </c>
      <c r="BA24" s="9">
        <f t="shared" si="17"/>
        <v>83.97103033615743</v>
      </c>
      <c r="BB24" s="9">
        <v>702.3</v>
      </c>
      <c r="BC24" s="11">
        <v>585</v>
      </c>
      <c r="BD24" s="9">
        <f t="shared" si="18"/>
        <v>83.29773601025204</v>
      </c>
      <c r="BE24" s="11">
        <v>38.9</v>
      </c>
      <c r="BF24" s="11">
        <v>38.9</v>
      </c>
      <c r="BG24" s="9">
        <f t="shared" si="19"/>
        <v>100</v>
      </c>
      <c r="BH24" s="11">
        <v>1191.1</v>
      </c>
      <c r="BI24" s="11">
        <v>1062.2</v>
      </c>
      <c r="BJ24" s="9">
        <f t="shared" si="20"/>
        <v>89.17807069095794</v>
      </c>
      <c r="BK24" s="11">
        <v>1905.7</v>
      </c>
      <c r="BL24" s="11">
        <v>1762.6</v>
      </c>
      <c r="BM24" s="9">
        <f t="shared" si="21"/>
        <v>92.49094820800755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-7.300000000000182</v>
      </c>
      <c r="BX24" s="13">
        <f t="shared" si="25"/>
        <v>454.90000000000055</v>
      </c>
      <c r="BY24" s="9"/>
    </row>
    <row r="25" spans="1:77" ht="15.75" customHeight="1">
      <c r="A25" s="6">
        <v>10</v>
      </c>
      <c r="B25" s="7" t="s">
        <v>43</v>
      </c>
      <c r="C25" s="8">
        <v>1914.8</v>
      </c>
      <c r="D25" s="8">
        <f t="shared" si="1"/>
        <v>1758.4</v>
      </c>
      <c r="E25" s="9">
        <f t="shared" si="0"/>
        <v>91.83204512220598</v>
      </c>
      <c r="F25" s="10">
        <v>261</v>
      </c>
      <c r="G25" s="10">
        <v>187.5</v>
      </c>
      <c r="H25" s="9">
        <f t="shared" si="2"/>
        <v>71.83908045977012</v>
      </c>
      <c r="I25" s="10">
        <v>78.1</v>
      </c>
      <c r="J25" s="10">
        <v>45.7</v>
      </c>
      <c r="K25" s="9">
        <f t="shared" si="3"/>
        <v>58.51472471190782</v>
      </c>
      <c r="L25" s="10">
        <v>0</v>
      </c>
      <c r="M25" s="10"/>
      <c r="N25" s="9" t="e">
        <f>M25/L25*100</f>
        <v>#DIV/0!</v>
      </c>
      <c r="O25" s="10">
        <v>34.8</v>
      </c>
      <c r="P25" s="10">
        <v>3.7</v>
      </c>
      <c r="Q25" s="9">
        <f t="shared" si="5"/>
        <v>10.632183908045977</v>
      </c>
      <c r="R25" s="10">
        <v>130</v>
      </c>
      <c r="S25" s="10">
        <v>96.5</v>
      </c>
      <c r="T25" s="9">
        <f t="shared" si="6"/>
        <v>74.23076923076923</v>
      </c>
      <c r="U25" s="10">
        <v>4.3</v>
      </c>
      <c r="V25" s="10">
        <v>2.6</v>
      </c>
      <c r="W25" s="9">
        <f t="shared" si="7"/>
        <v>60.465116279069775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7.7</v>
      </c>
      <c r="AC25" s="9">
        <f t="shared" si="9"/>
        <v>78.57142857142857</v>
      </c>
      <c r="AD25" s="10">
        <v>0</v>
      </c>
      <c r="AE25" s="10"/>
      <c r="AF25" s="9" t="e">
        <f t="shared" si="10"/>
        <v>#DIV/0!</v>
      </c>
      <c r="AG25" s="10">
        <v>1653.8</v>
      </c>
      <c r="AH25" s="10">
        <v>1570.9</v>
      </c>
      <c r="AI25" s="9">
        <f t="shared" si="11"/>
        <v>94.9873019712178</v>
      </c>
      <c r="AJ25" s="9">
        <v>1409.8</v>
      </c>
      <c r="AK25" s="9">
        <v>1350.1</v>
      </c>
      <c r="AL25" s="9">
        <f t="shared" si="12"/>
        <v>95.76535678819691</v>
      </c>
      <c r="AM25" s="9">
        <v>43.7</v>
      </c>
      <c r="AN25" s="9">
        <v>42.2</v>
      </c>
      <c r="AO25" s="9">
        <f t="shared" si="13"/>
        <v>96.5675057208238</v>
      </c>
      <c r="AP25" s="11"/>
      <c r="AQ25" s="11"/>
      <c r="AR25" s="9" t="e">
        <f t="shared" si="14"/>
        <v>#DIV/0!</v>
      </c>
      <c r="AS25" s="10">
        <v>200</v>
      </c>
      <c r="AT25" s="10">
        <v>157.1</v>
      </c>
      <c r="AU25" s="9">
        <f t="shared" si="15"/>
        <v>78.55</v>
      </c>
      <c r="AV25" s="11">
        <v>1938.1</v>
      </c>
      <c r="AW25" s="11">
        <v>1585.2</v>
      </c>
      <c r="AX25" s="9">
        <f t="shared" si="16"/>
        <v>81.79144522986431</v>
      </c>
      <c r="AY25" s="11">
        <v>681.8</v>
      </c>
      <c r="AZ25" s="11">
        <v>587.9</v>
      </c>
      <c r="BA25" s="9">
        <f t="shared" si="17"/>
        <v>86.22763273687298</v>
      </c>
      <c r="BB25" s="9">
        <v>665</v>
      </c>
      <c r="BC25" s="11">
        <v>571.6</v>
      </c>
      <c r="BD25" s="9">
        <f t="shared" si="18"/>
        <v>85.95488721804512</v>
      </c>
      <c r="BE25" s="11">
        <v>7.5</v>
      </c>
      <c r="BF25" s="11">
        <v>7.5</v>
      </c>
      <c r="BG25" s="9">
        <f t="shared" si="19"/>
        <v>100</v>
      </c>
      <c r="BH25" s="11">
        <v>483.5</v>
      </c>
      <c r="BI25" s="11">
        <v>316.9</v>
      </c>
      <c r="BJ25" s="9">
        <f t="shared" si="20"/>
        <v>65.54291623578075</v>
      </c>
      <c r="BK25" s="16">
        <v>708</v>
      </c>
      <c r="BL25" s="11">
        <v>633</v>
      </c>
      <c r="BM25" s="9">
        <f t="shared" si="21"/>
        <v>89.40677966101694</v>
      </c>
      <c r="BN25" s="12">
        <v>534.3</v>
      </c>
      <c r="BO25" s="12">
        <v>468.1</v>
      </c>
      <c r="BP25" s="9">
        <f t="shared" si="22"/>
        <v>87.60995695302266</v>
      </c>
      <c r="BQ25" s="17">
        <v>101.7</v>
      </c>
      <c r="BR25" s="12">
        <v>101.7</v>
      </c>
      <c r="BS25" s="9">
        <f t="shared" si="23"/>
        <v>100</v>
      </c>
      <c r="BT25" s="12"/>
      <c r="BU25" s="12"/>
      <c r="BV25" s="9" t="e">
        <f t="shared" si="24"/>
        <v>#DIV/0!</v>
      </c>
      <c r="BW25" s="13">
        <f t="shared" si="26"/>
        <v>-23.299999999999955</v>
      </c>
      <c r="BX25" s="13">
        <f t="shared" si="25"/>
        <v>173.20000000000005</v>
      </c>
      <c r="BY25" s="9"/>
    </row>
    <row r="26" spans="1:77" ht="12.75">
      <c r="A26" s="6">
        <v>11</v>
      </c>
      <c r="B26" s="7" t="s">
        <v>44</v>
      </c>
      <c r="C26" s="8">
        <v>2141</v>
      </c>
      <c r="D26" s="8">
        <f t="shared" si="1"/>
        <v>2016</v>
      </c>
      <c r="E26" s="9">
        <f t="shared" si="0"/>
        <v>94.16160672582905</v>
      </c>
      <c r="F26" s="10">
        <v>170.2</v>
      </c>
      <c r="G26" s="10">
        <v>140.5</v>
      </c>
      <c r="H26" s="9">
        <f t="shared" si="2"/>
        <v>82.54994124559343</v>
      </c>
      <c r="I26" s="10">
        <v>42.4</v>
      </c>
      <c r="J26" s="10">
        <v>44</v>
      </c>
      <c r="K26" s="9">
        <f t="shared" si="3"/>
        <v>103.77358490566037</v>
      </c>
      <c r="L26" s="10">
        <v>1.4</v>
      </c>
      <c r="M26" s="10">
        <v>3.9</v>
      </c>
      <c r="N26" s="9">
        <f t="shared" si="4"/>
        <v>278.5714285714286</v>
      </c>
      <c r="O26" s="10">
        <v>30.2</v>
      </c>
      <c r="P26" s="10">
        <v>7.5</v>
      </c>
      <c r="Q26" s="9">
        <f t="shared" si="5"/>
        <v>24.834437086092716</v>
      </c>
      <c r="R26" s="10">
        <v>74</v>
      </c>
      <c r="S26" s="10">
        <v>48.6</v>
      </c>
      <c r="T26" s="9">
        <f t="shared" si="6"/>
        <v>65.67567567567568</v>
      </c>
      <c r="U26" s="10">
        <v>16.2</v>
      </c>
      <c r="V26" s="10">
        <v>8.2</v>
      </c>
      <c r="W26" s="9">
        <f t="shared" si="7"/>
        <v>50.617283950617285</v>
      </c>
      <c r="X26" s="10">
        <v>0</v>
      </c>
      <c r="Y26" s="10">
        <v>6.7</v>
      </c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1970.9</v>
      </c>
      <c r="AH26" s="10">
        <v>1875.5</v>
      </c>
      <c r="AI26" s="9">
        <f t="shared" si="11"/>
        <v>95.15957176924248</v>
      </c>
      <c r="AJ26" s="9">
        <v>1389.5</v>
      </c>
      <c r="AK26" s="9">
        <v>1330.3</v>
      </c>
      <c r="AL26" s="9">
        <f t="shared" si="12"/>
        <v>95.73947463116228</v>
      </c>
      <c r="AM26" s="9">
        <v>391.3</v>
      </c>
      <c r="AN26" s="9">
        <v>375.3</v>
      </c>
      <c r="AO26" s="9">
        <f t="shared" si="13"/>
        <v>95.91106567850754</v>
      </c>
      <c r="AP26" s="11"/>
      <c r="AQ26" s="11"/>
      <c r="AR26" s="9" t="e">
        <f t="shared" si="14"/>
        <v>#DIV/0!</v>
      </c>
      <c r="AS26" s="10">
        <v>232</v>
      </c>
      <c r="AT26" s="10">
        <v>141.8</v>
      </c>
      <c r="AU26" s="9">
        <f t="shared" si="15"/>
        <v>61.12068965517242</v>
      </c>
      <c r="AV26" s="11">
        <v>2161.6</v>
      </c>
      <c r="AW26" s="11">
        <v>1614.2</v>
      </c>
      <c r="AX26" s="9">
        <f t="shared" si="16"/>
        <v>74.67616580310882</v>
      </c>
      <c r="AY26" s="11">
        <v>676.9</v>
      </c>
      <c r="AZ26" s="11">
        <v>609.2</v>
      </c>
      <c r="BA26" s="9">
        <f t="shared" si="17"/>
        <v>89.99852267690946</v>
      </c>
      <c r="BB26" s="9">
        <v>668.3</v>
      </c>
      <c r="BC26" s="11">
        <v>600.6</v>
      </c>
      <c r="BD26" s="9">
        <f t="shared" si="18"/>
        <v>89.86981894358821</v>
      </c>
      <c r="BE26" s="11">
        <v>100.9</v>
      </c>
      <c r="BF26" s="11">
        <v>100.9</v>
      </c>
      <c r="BG26" s="9">
        <f t="shared" si="19"/>
        <v>100</v>
      </c>
      <c r="BH26" s="16">
        <v>482.8</v>
      </c>
      <c r="BI26" s="11">
        <v>401.9</v>
      </c>
      <c r="BJ26" s="9">
        <f t="shared" si="20"/>
        <v>83.24357912178955</v>
      </c>
      <c r="BK26" s="11">
        <v>595.4</v>
      </c>
      <c r="BL26" s="11">
        <v>468.4</v>
      </c>
      <c r="BM26" s="9">
        <f t="shared" si="21"/>
        <v>78.66980181390662</v>
      </c>
      <c r="BN26" s="12">
        <v>430.1</v>
      </c>
      <c r="BO26" s="12">
        <v>351.1</v>
      </c>
      <c r="BP26" s="9">
        <f t="shared" si="22"/>
        <v>81.63217856312485</v>
      </c>
      <c r="BQ26" s="12">
        <v>85.8</v>
      </c>
      <c r="BR26" s="12">
        <v>66.6</v>
      </c>
      <c r="BS26" s="9">
        <f t="shared" si="23"/>
        <v>77.62237762237761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401.79999999999995</v>
      </c>
      <c r="BY26" s="9"/>
    </row>
    <row r="27" spans="1:77" ht="12.75">
      <c r="A27" s="6">
        <v>12</v>
      </c>
      <c r="B27" s="7" t="s">
        <v>45</v>
      </c>
      <c r="C27" s="8">
        <v>4545.5</v>
      </c>
      <c r="D27" s="8">
        <f t="shared" si="1"/>
        <v>4495.5</v>
      </c>
      <c r="E27" s="9">
        <f t="shared" si="0"/>
        <v>98.90001099989</v>
      </c>
      <c r="F27" s="10">
        <v>1050.9</v>
      </c>
      <c r="G27" s="10">
        <v>1094.2</v>
      </c>
      <c r="H27" s="9">
        <f t="shared" si="2"/>
        <v>104.1202778570749</v>
      </c>
      <c r="I27" s="10">
        <v>94.5</v>
      </c>
      <c r="J27" s="10">
        <v>82.2</v>
      </c>
      <c r="K27" s="9">
        <f t="shared" si="3"/>
        <v>86.98412698412699</v>
      </c>
      <c r="L27" s="10">
        <v>2</v>
      </c>
      <c r="M27" s="10">
        <v>2</v>
      </c>
      <c r="N27" s="9">
        <f t="shared" si="4"/>
        <v>100</v>
      </c>
      <c r="O27" s="10">
        <v>55.2</v>
      </c>
      <c r="P27" s="10">
        <v>11.6</v>
      </c>
      <c r="Q27" s="9">
        <f t="shared" si="5"/>
        <v>21.014492753623188</v>
      </c>
      <c r="R27" s="10">
        <v>243.7</v>
      </c>
      <c r="S27" s="10">
        <v>207.5</v>
      </c>
      <c r="T27" s="9">
        <f t="shared" si="6"/>
        <v>85.14567090685269</v>
      </c>
      <c r="U27" s="10">
        <v>632.1</v>
      </c>
      <c r="V27" s="10">
        <v>773.4</v>
      </c>
      <c r="W27" s="9">
        <f t="shared" si="7"/>
        <v>122.35405790223066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8.4</v>
      </c>
      <c r="AC27" s="9">
        <f t="shared" si="9"/>
        <v>45.652173913043484</v>
      </c>
      <c r="AD27" s="10">
        <v>0</v>
      </c>
      <c r="AE27" s="10"/>
      <c r="AF27" s="9" t="e">
        <f t="shared" si="10"/>
        <v>#DIV/0!</v>
      </c>
      <c r="AG27" s="10">
        <v>3494.6</v>
      </c>
      <c r="AH27" s="10">
        <v>3401.3</v>
      </c>
      <c r="AI27" s="9">
        <f t="shared" si="11"/>
        <v>97.33016654266584</v>
      </c>
      <c r="AJ27" s="9">
        <v>1470</v>
      </c>
      <c r="AK27" s="9">
        <v>1407.4</v>
      </c>
      <c r="AL27" s="9">
        <f t="shared" si="12"/>
        <v>95.74149659863946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99.2</v>
      </c>
      <c r="AU27" s="9">
        <f t="shared" si="15"/>
        <v>48.39024390243903</v>
      </c>
      <c r="AV27" s="11">
        <v>4637.5</v>
      </c>
      <c r="AW27" s="11">
        <v>3600.4</v>
      </c>
      <c r="AX27" s="9">
        <f t="shared" si="16"/>
        <v>77.6366576819407</v>
      </c>
      <c r="AY27" s="16">
        <v>690.4</v>
      </c>
      <c r="AZ27" s="11">
        <v>635.2</v>
      </c>
      <c r="BA27" s="9">
        <f t="shared" si="17"/>
        <v>92.00463499420627</v>
      </c>
      <c r="BB27" s="9">
        <v>671</v>
      </c>
      <c r="BC27" s="11">
        <v>616.8</v>
      </c>
      <c r="BD27" s="9">
        <f t="shared" si="18"/>
        <v>91.9225037257824</v>
      </c>
      <c r="BE27" s="11">
        <v>0</v>
      </c>
      <c r="BF27" s="11"/>
      <c r="BG27" s="9" t="e">
        <f t="shared" si="19"/>
        <v>#DIV/0!</v>
      </c>
      <c r="BH27" s="16">
        <v>747.4</v>
      </c>
      <c r="BI27" s="11">
        <v>628.2</v>
      </c>
      <c r="BJ27" s="9">
        <f t="shared" si="20"/>
        <v>84.05137811078406</v>
      </c>
      <c r="BK27" s="11">
        <v>1202.6</v>
      </c>
      <c r="BL27" s="11">
        <v>965.9</v>
      </c>
      <c r="BM27" s="9">
        <f t="shared" si="21"/>
        <v>80.3176451022784</v>
      </c>
      <c r="BN27" s="12">
        <v>805.4</v>
      </c>
      <c r="BO27" s="12">
        <v>678.1</v>
      </c>
      <c r="BP27" s="9">
        <f t="shared" si="22"/>
        <v>84.19418922274646</v>
      </c>
      <c r="BQ27" s="12">
        <v>145.7</v>
      </c>
      <c r="BR27" s="12">
        <v>53.9</v>
      </c>
      <c r="BS27" s="9">
        <f t="shared" si="23"/>
        <v>36.99382292381606</v>
      </c>
      <c r="BT27" s="12"/>
      <c r="BU27" s="12"/>
      <c r="BV27" s="9" t="e">
        <f t="shared" si="24"/>
        <v>#DIV/0!</v>
      </c>
      <c r="BW27" s="13">
        <f t="shared" si="26"/>
        <v>-92</v>
      </c>
      <c r="BX27" s="13">
        <f t="shared" si="25"/>
        <v>895.0999999999999</v>
      </c>
      <c r="BY27" s="9"/>
    </row>
    <row r="28" spans="1:77" ht="12.75">
      <c r="A28" s="6">
        <v>13</v>
      </c>
      <c r="B28" s="7" t="s">
        <v>46</v>
      </c>
      <c r="C28" s="8">
        <v>4944.3</v>
      </c>
      <c r="D28" s="8">
        <f t="shared" si="1"/>
        <v>4036.8</v>
      </c>
      <c r="E28" s="9">
        <f t="shared" si="0"/>
        <v>81.6455312177659</v>
      </c>
      <c r="F28" s="10">
        <v>617</v>
      </c>
      <c r="G28" s="10">
        <v>587.4</v>
      </c>
      <c r="H28" s="9">
        <f t="shared" si="2"/>
        <v>95.20259319286872</v>
      </c>
      <c r="I28" s="10">
        <v>210.3</v>
      </c>
      <c r="J28" s="10">
        <v>240.8</v>
      </c>
      <c r="K28" s="9">
        <f t="shared" si="3"/>
        <v>114.50309082263432</v>
      </c>
      <c r="L28" s="10">
        <v>2</v>
      </c>
      <c r="M28" s="10">
        <v>2.1</v>
      </c>
      <c r="N28" s="9">
        <f t="shared" si="4"/>
        <v>105</v>
      </c>
      <c r="O28" s="10">
        <v>45.1</v>
      </c>
      <c r="P28" s="10">
        <v>14.3</v>
      </c>
      <c r="Q28" s="9">
        <f t="shared" si="5"/>
        <v>31.70731707317073</v>
      </c>
      <c r="R28" s="10">
        <v>261</v>
      </c>
      <c r="S28" s="10">
        <v>227.2</v>
      </c>
      <c r="T28" s="9">
        <f t="shared" si="6"/>
        <v>87.04980842911877</v>
      </c>
      <c r="U28" s="10">
        <v>52.7</v>
      </c>
      <c r="V28" s="10">
        <v>31.2</v>
      </c>
      <c r="W28" s="9">
        <f t="shared" si="7"/>
        <v>59.20303605313093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36.8</v>
      </c>
      <c r="AC28" s="9">
        <f t="shared" si="9"/>
        <v>97.0976253298153</v>
      </c>
      <c r="AD28" s="10">
        <v>0</v>
      </c>
      <c r="AE28" s="10"/>
      <c r="AF28" s="9" t="e">
        <f t="shared" si="10"/>
        <v>#DIV/0!</v>
      </c>
      <c r="AG28" s="10">
        <v>4327.4</v>
      </c>
      <c r="AH28" s="10">
        <v>3449.4</v>
      </c>
      <c r="AI28" s="9">
        <f t="shared" si="11"/>
        <v>79.71068077829645</v>
      </c>
      <c r="AJ28" s="9">
        <v>2151.5</v>
      </c>
      <c r="AK28" s="9">
        <v>2059.2</v>
      </c>
      <c r="AL28" s="9">
        <f t="shared" si="12"/>
        <v>95.70996978851963</v>
      </c>
      <c r="AM28" s="9">
        <v>212.3</v>
      </c>
      <c r="AN28" s="9">
        <v>203.3</v>
      </c>
      <c r="AO28" s="9">
        <f t="shared" si="13"/>
        <v>95.76071596796986</v>
      </c>
      <c r="AP28" s="11"/>
      <c r="AQ28" s="11"/>
      <c r="AR28" s="9" t="e">
        <f t="shared" si="14"/>
        <v>#DIV/0!</v>
      </c>
      <c r="AS28" s="10">
        <v>155</v>
      </c>
      <c r="AT28" s="10">
        <v>8.1</v>
      </c>
      <c r="AU28" s="9">
        <f t="shared" si="15"/>
        <v>5.225806451612903</v>
      </c>
      <c r="AV28" s="11">
        <v>5052.6</v>
      </c>
      <c r="AW28" s="11">
        <v>3296.5</v>
      </c>
      <c r="AX28" s="9">
        <f t="shared" si="16"/>
        <v>65.24363693939753</v>
      </c>
      <c r="AY28" s="11">
        <v>813.3</v>
      </c>
      <c r="AZ28" s="11">
        <v>781.9</v>
      </c>
      <c r="BA28" s="9">
        <f t="shared" si="17"/>
        <v>96.13918603221444</v>
      </c>
      <c r="BB28" s="9">
        <v>740.1</v>
      </c>
      <c r="BC28" s="11">
        <v>711</v>
      </c>
      <c r="BD28" s="9">
        <f t="shared" si="18"/>
        <v>96.0680989055533</v>
      </c>
      <c r="BE28" s="11">
        <v>7.5</v>
      </c>
      <c r="BF28" s="11">
        <v>7.4</v>
      </c>
      <c r="BG28" s="9">
        <f t="shared" si="19"/>
        <v>98.66666666666667</v>
      </c>
      <c r="BH28" s="11">
        <v>894.6</v>
      </c>
      <c r="BI28" s="11">
        <v>660.6</v>
      </c>
      <c r="BJ28" s="9">
        <f t="shared" si="20"/>
        <v>73.8430583501006</v>
      </c>
      <c r="BK28" s="11">
        <v>1398</v>
      </c>
      <c r="BL28" s="11">
        <v>1182.4</v>
      </c>
      <c r="BM28" s="9">
        <f t="shared" si="21"/>
        <v>84.57796852646638</v>
      </c>
      <c r="BN28" s="12">
        <v>920.1</v>
      </c>
      <c r="BO28" s="12">
        <v>834.4</v>
      </c>
      <c r="BP28" s="9">
        <f t="shared" si="22"/>
        <v>90.68579502228017</v>
      </c>
      <c r="BQ28" s="12">
        <v>318.7</v>
      </c>
      <c r="BR28" s="12">
        <v>200.9</v>
      </c>
      <c r="BS28" s="9">
        <f t="shared" si="23"/>
        <v>63.03733919046125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740.3000000000002</v>
      </c>
      <c r="BY28" s="9"/>
    </row>
    <row r="29" spans="1:77" ht="12.75">
      <c r="A29" s="6">
        <v>14</v>
      </c>
      <c r="B29" s="7" t="s">
        <v>47</v>
      </c>
      <c r="C29" s="8">
        <v>2041.4</v>
      </c>
      <c r="D29" s="8">
        <f t="shared" si="1"/>
        <v>1975.9</v>
      </c>
      <c r="E29" s="9">
        <f t="shared" si="0"/>
        <v>96.7914176545508</v>
      </c>
      <c r="F29" s="10">
        <v>442.1</v>
      </c>
      <c r="G29" s="10">
        <v>452.9</v>
      </c>
      <c r="H29" s="9">
        <f t="shared" si="2"/>
        <v>102.44288622483599</v>
      </c>
      <c r="I29" s="10">
        <v>109</v>
      </c>
      <c r="J29" s="10">
        <v>126</v>
      </c>
      <c r="K29" s="9">
        <f t="shared" si="3"/>
        <v>115.59633027522935</v>
      </c>
      <c r="L29" s="10">
        <v>5.7</v>
      </c>
      <c r="M29" s="10">
        <v>2</v>
      </c>
      <c r="N29" s="9">
        <f t="shared" si="4"/>
        <v>35.08771929824561</v>
      </c>
      <c r="O29" s="10">
        <v>37.6</v>
      </c>
      <c r="P29" s="10">
        <v>2.5</v>
      </c>
      <c r="Q29" s="9">
        <f t="shared" si="5"/>
        <v>6.648936170212766</v>
      </c>
      <c r="R29" s="10">
        <v>262.7</v>
      </c>
      <c r="S29" s="10">
        <v>261.6</v>
      </c>
      <c r="T29" s="9">
        <f t="shared" si="6"/>
        <v>99.58127141225734</v>
      </c>
      <c r="U29" s="10">
        <v>19.9</v>
      </c>
      <c r="V29" s="10">
        <v>17.6</v>
      </c>
      <c r="W29" s="9">
        <f t="shared" si="7"/>
        <v>88.4422110552764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1699.3</v>
      </c>
      <c r="AH29" s="10">
        <v>1523</v>
      </c>
      <c r="AI29" s="9">
        <f t="shared" si="11"/>
        <v>89.625139763432</v>
      </c>
      <c r="AJ29" s="9">
        <v>1070.5</v>
      </c>
      <c r="AK29" s="9">
        <v>1023.9</v>
      </c>
      <c r="AL29" s="9">
        <f t="shared" si="12"/>
        <v>95.64689397477814</v>
      </c>
      <c r="AM29" s="9">
        <v>243.4</v>
      </c>
      <c r="AN29" s="9">
        <v>233.4</v>
      </c>
      <c r="AO29" s="9">
        <f t="shared" si="13"/>
        <v>95.89153656532457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2080.6</v>
      </c>
      <c r="AW29" s="11">
        <v>1833</v>
      </c>
      <c r="AX29" s="9">
        <f t="shared" si="16"/>
        <v>88.0995866576949</v>
      </c>
      <c r="AY29" s="11">
        <v>995.5</v>
      </c>
      <c r="AZ29" s="11">
        <v>902.6</v>
      </c>
      <c r="BA29" s="9">
        <f t="shared" si="17"/>
        <v>90.66800602712205</v>
      </c>
      <c r="BB29" s="9">
        <v>636.6</v>
      </c>
      <c r="BC29" s="11">
        <v>543.7</v>
      </c>
      <c r="BD29" s="9">
        <f t="shared" si="18"/>
        <v>85.40684888469997</v>
      </c>
      <c r="BE29" s="11">
        <v>67.6</v>
      </c>
      <c r="BF29" s="11">
        <v>67.6</v>
      </c>
      <c r="BG29" s="9">
        <f t="shared" si="19"/>
        <v>100</v>
      </c>
      <c r="BH29" s="11">
        <v>356.2</v>
      </c>
      <c r="BI29" s="11">
        <v>275.6</v>
      </c>
      <c r="BJ29" s="9">
        <f t="shared" si="20"/>
        <v>77.37226277372264</v>
      </c>
      <c r="BK29" s="11">
        <v>614.8</v>
      </c>
      <c r="BL29" s="11">
        <v>548.5</v>
      </c>
      <c r="BM29" s="9">
        <f t="shared" si="21"/>
        <v>89.21600520494471</v>
      </c>
      <c r="BN29" s="12">
        <v>376.5</v>
      </c>
      <c r="BO29" s="12">
        <v>345.1</v>
      </c>
      <c r="BP29" s="9">
        <f t="shared" si="22"/>
        <v>91.66002656042497</v>
      </c>
      <c r="BQ29" s="12">
        <v>181.5</v>
      </c>
      <c r="BR29" s="12">
        <v>152.7</v>
      </c>
      <c r="BS29" s="9">
        <f t="shared" si="23"/>
        <v>84.13223140495867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142.9000000000001</v>
      </c>
      <c r="BY29" s="9"/>
    </row>
    <row r="30" spans="1:77" ht="12.75">
      <c r="A30" s="6">
        <v>15</v>
      </c>
      <c r="B30" s="7" t="s">
        <v>48</v>
      </c>
      <c r="C30" s="8">
        <v>47293</v>
      </c>
      <c r="D30" s="8">
        <f t="shared" si="1"/>
        <v>32868.7</v>
      </c>
      <c r="E30" s="9">
        <f t="shared" si="0"/>
        <v>69.50013744105892</v>
      </c>
      <c r="F30" s="10">
        <v>18115.8</v>
      </c>
      <c r="G30" s="10">
        <v>16433.8</v>
      </c>
      <c r="H30" s="9">
        <f t="shared" si="2"/>
        <v>90.71528720785172</v>
      </c>
      <c r="I30" s="10">
        <v>10022.9</v>
      </c>
      <c r="J30" s="10">
        <v>9071.1</v>
      </c>
      <c r="K30" s="9">
        <f t="shared" si="3"/>
        <v>90.5037464206966</v>
      </c>
      <c r="L30" s="10">
        <v>12.5</v>
      </c>
      <c r="M30" s="10">
        <v>1.2</v>
      </c>
      <c r="N30" s="9">
        <f t="shared" si="4"/>
        <v>9.6</v>
      </c>
      <c r="O30" s="10">
        <v>457.8</v>
      </c>
      <c r="P30" s="10">
        <v>217.6</v>
      </c>
      <c r="Q30" s="9">
        <f t="shared" si="5"/>
        <v>47.531673219746615</v>
      </c>
      <c r="R30" s="10">
        <v>4185.3</v>
      </c>
      <c r="S30" s="10">
        <v>2584.6</v>
      </c>
      <c r="T30" s="9">
        <f t="shared" si="6"/>
        <v>61.75423506080806</v>
      </c>
      <c r="U30" s="10">
        <v>852.6</v>
      </c>
      <c r="V30" s="10">
        <v>1341.5</v>
      </c>
      <c r="W30" s="9">
        <f t="shared" si="7"/>
        <v>157.34224724372507</v>
      </c>
      <c r="X30" s="10">
        <v>395.8</v>
      </c>
      <c r="Y30" s="10">
        <v>889.5</v>
      </c>
      <c r="Z30" s="9">
        <f t="shared" si="8"/>
        <v>224.73471450227387</v>
      </c>
      <c r="AA30" s="10">
        <v>32.7</v>
      </c>
      <c r="AB30" s="10">
        <v>81</v>
      </c>
      <c r="AC30" s="9">
        <f t="shared" si="9"/>
        <v>247.7064220183486</v>
      </c>
      <c r="AD30" s="10">
        <v>0</v>
      </c>
      <c r="AE30" s="10"/>
      <c r="AF30" s="9" t="e">
        <f t="shared" si="10"/>
        <v>#DIV/0!</v>
      </c>
      <c r="AG30" s="10">
        <v>28991</v>
      </c>
      <c r="AH30" s="10">
        <v>16434.9</v>
      </c>
      <c r="AI30" s="9">
        <f t="shared" si="11"/>
        <v>56.68966230899245</v>
      </c>
      <c r="AJ30" s="9">
        <v>4353.4</v>
      </c>
      <c r="AK30" s="9">
        <v>4155.5</v>
      </c>
      <c r="AL30" s="9">
        <f t="shared" si="12"/>
        <v>95.45412780814996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9.1</v>
      </c>
      <c r="AU30" s="9">
        <f t="shared" si="15"/>
        <v>90.99999999999999</v>
      </c>
      <c r="AV30" s="11">
        <v>48485.5</v>
      </c>
      <c r="AW30" s="11">
        <v>32153.9</v>
      </c>
      <c r="AX30" s="9">
        <f t="shared" si="16"/>
        <v>66.31652762166009</v>
      </c>
      <c r="AY30" s="11">
        <v>5617.4</v>
      </c>
      <c r="AZ30" s="11">
        <v>5363.4</v>
      </c>
      <c r="BA30" s="9">
        <f t="shared" si="17"/>
        <v>95.47833517285576</v>
      </c>
      <c r="BB30" s="9">
        <v>1574.5</v>
      </c>
      <c r="BC30" s="11">
        <v>1320.5</v>
      </c>
      <c r="BD30" s="9">
        <f t="shared" si="18"/>
        <v>83.86789456970467</v>
      </c>
      <c r="BE30" s="11">
        <v>3199.6</v>
      </c>
      <c r="BF30" s="11">
        <v>3199.6</v>
      </c>
      <c r="BG30" s="9">
        <f t="shared" si="19"/>
        <v>100</v>
      </c>
      <c r="BH30" s="11">
        <v>12949.1</v>
      </c>
      <c r="BI30" s="11">
        <v>11154.3</v>
      </c>
      <c r="BJ30" s="9">
        <f t="shared" si="20"/>
        <v>86.13957726791823</v>
      </c>
      <c r="BK30" s="11">
        <v>4438.2</v>
      </c>
      <c r="BL30" s="11">
        <v>3911.5</v>
      </c>
      <c r="BM30" s="9">
        <f t="shared" si="21"/>
        <v>88.13257626965887</v>
      </c>
      <c r="BN30" s="12">
        <v>887</v>
      </c>
      <c r="BO30" s="12">
        <v>726.9</v>
      </c>
      <c r="BP30" s="9">
        <f t="shared" si="22"/>
        <v>81.95039458850056</v>
      </c>
      <c r="BQ30" s="12">
        <v>130</v>
      </c>
      <c r="BR30" s="12">
        <v>39.4</v>
      </c>
      <c r="BS30" s="9">
        <f t="shared" si="23"/>
        <v>30.307692307692307</v>
      </c>
      <c r="BT30" s="12"/>
      <c r="BU30" s="12"/>
      <c r="BV30" s="9" t="e">
        <f t="shared" si="24"/>
        <v>#DIV/0!</v>
      </c>
      <c r="BW30" s="13">
        <f t="shared" si="26"/>
        <v>-1192.5</v>
      </c>
      <c r="BX30" s="13">
        <f t="shared" si="25"/>
        <v>714.7999999999956</v>
      </c>
      <c r="BY30" s="9"/>
    </row>
    <row r="31" spans="1:77" ht="12.75">
      <c r="A31" s="6">
        <v>16</v>
      </c>
      <c r="B31" s="7" t="s">
        <v>49</v>
      </c>
      <c r="C31" s="8">
        <v>6605.9</v>
      </c>
      <c r="D31" s="8">
        <f t="shared" si="1"/>
        <v>4336.3</v>
      </c>
      <c r="E31" s="9">
        <f t="shared" si="0"/>
        <v>65.64283443588307</v>
      </c>
      <c r="F31" s="10">
        <v>842.1</v>
      </c>
      <c r="G31" s="10">
        <v>895.9</v>
      </c>
      <c r="H31" s="9">
        <f t="shared" si="2"/>
        <v>106.38878992993706</v>
      </c>
      <c r="I31" s="10">
        <v>175.2</v>
      </c>
      <c r="J31" s="10">
        <v>145.6</v>
      </c>
      <c r="K31" s="9">
        <f t="shared" si="3"/>
        <v>83.10502283105023</v>
      </c>
      <c r="L31" s="10">
        <v>14.3</v>
      </c>
      <c r="M31" s="10">
        <v>9.3</v>
      </c>
      <c r="N31" s="9">
        <f t="shared" si="4"/>
        <v>65.03496503496504</v>
      </c>
      <c r="O31" s="10">
        <v>34.9</v>
      </c>
      <c r="P31" s="10">
        <v>9.3</v>
      </c>
      <c r="Q31" s="9">
        <f t="shared" si="5"/>
        <v>26.64756446991404</v>
      </c>
      <c r="R31" s="10">
        <v>404.5</v>
      </c>
      <c r="S31" s="10">
        <v>280.2</v>
      </c>
      <c r="T31" s="9">
        <f t="shared" si="6"/>
        <v>69.27070457354758</v>
      </c>
      <c r="U31" s="10">
        <v>117.6</v>
      </c>
      <c r="V31" s="10">
        <v>31.5</v>
      </c>
      <c r="W31" s="9">
        <f t="shared" si="7"/>
        <v>26.785714285714285</v>
      </c>
      <c r="X31" s="10">
        <v>0</v>
      </c>
      <c r="Y31" s="10"/>
      <c r="Z31" s="9" t="e">
        <f t="shared" si="8"/>
        <v>#DIV/0!</v>
      </c>
      <c r="AA31" s="10">
        <v>2.8</v>
      </c>
      <c r="AB31" s="10">
        <v>2.8</v>
      </c>
      <c r="AC31" s="9">
        <f t="shared" si="9"/>
        <v>100</v>
      </c>
      <c r="AD31" s="10">
        <v>0</v>
      </c>
      <c r="AE31" s="10"/>
      <c r="AF31" s="9" t="e">
        <f t="shared" si="10"/>
        <v>#DIV/0!</v>
      </c>
      <c r="AG31" s="10">
        <v>5763.8</v>
      </c>
      <c r="AH31" s="10">
        <v>3440.4</v>
      </c>
      <c r="AI31" s="9">
        <f t="shared" si="11"/>
        <v>59.68978798709185</v>
      </c>
      <c r="AJ31" s="9">
        <v>1221.8</v>
      </c>
      <c r="AK31" s="9">
        <v>1168.4</v>
      </c>
      <c r="AL31" s="9">
        <f t="shared" si="12"/>
        <v>95.62939924701261</v>
      </c>
      <c r="AM31" s="9">
        <v>168.2</v>
      </c>
      <c r="AN31" s="9">
        <v>161.3</v>
      </c>
      <c r="AO31" s="9">
        <f t="shared" si="13"/>
        <v>95.89774078478004</v>
      </c>
      <c r="AP31" s="11"/>
      <c r="AQ31" s="11"/>
      <c r="AR31" s="9" t="e">
        <f t="shared" si="14"/>
        <v>#DIV/0!</v>
      </c>
      <c r="AS31" s="10">
        <v>146.5</v>
      </c>
      <c r="AT31" s="10">
        <v>130.1</v>
      </c>
      <c r="AU31" s="9">
        <f t="shared" si="15"/>
        <v>88.80546075085324</v>
      </c>
      <c r="AV31" s="11">
        <v>6671.2</v>
      </c>
      <c r="AW31" s="11">
        <v>4106.7</v>
      </c>
      <c r="AX31" s="9">
        <f t="shared" si="16"/>
        <v>61.55864012471519</v>
      </c>
      <c r="AY31" s="11">
        <v>735.4</v>
      </c>
      <c r="AZ31" s="11">
        <v>673.6</v>
      </c>
      <c r="BA31" s="9">
        <f t="shared" si="17"/>
        <v>91.59641011694316</v>
      </c>
      <c r="BB31" s="9">
        <v>712.5</v>
      </c>
      <c r="BC31" s="11">
        <v>651.2</v>
      </c>
      <c r="BD31" s="9">
        <f t="shared" si="18"/>
        <v>91.39649122807019</v>
      </c>
      <c r="BE31" s="11">
        <v>7.5</v>
      </c>
      <c r="BF31" s="11">
        <v>7.5</v>
      </c>
      <c r="BG31" s="9">
        <f t="shared" si="19"/>
        <v>100</v>
      </c>
      <c r="BH31" s="11">
        <v>3526</v>
      </c>
      <c r="BI31" s="11">
        <v>1120</v>
      </c>
      <c r="BJ31" s="9">
        <f t="shared" si="20"/>
        <v>31.764038570618265</v>
      </c>
      <c r="BK31" s="11">
        <v>936</v>
      </c>
      <c r="BL31" s="11">
        <v>853.1</v>
      </c>
      <c r="BM31" s="9">
        <f t="shared" si="21"/>
        <v>91.14316239316238</v>
      </c>
      <c r="BN31" s="12">
        <v>606.1</v>
      </c>
      <c r="BO31" s="12">
        <v>529</v>
      </c>
      <c r="BP31" s="9">
        <f t="shared" si="22"/>
        <v>87.27932684375516</v>
      </c>
      <c r="BQ31" s="12">
        <v>201.2</v>
      </c>
      <c r="BR31" s="12">
        <v>201.2</v>
      </c>
      <c r="BS31" s="9">
        <f t="shared" si="23"/>
        <v>100</v>
      </c>
      <c r="BT31" s="12"/>
      <c r="BU31" s="12"/>
      <c r="BV31" s="9" t="e">
        <f t="shared" si="24"/>
        <v>#DIV/0!</v>
      </c>
      <c r="BW31" s="13">
        <f t="shared" si="26"/>
        <v>-65.30000000000018</v>
      </c>
      <c r="BX31" s="13">
        <f t="shared" si="25"/>
        <v>229.60000000000036</v>
      </c>
      <c r="BY31" s="9"/>
    </row>
    <row r="32" spans="1:77" ht="12.75">
      <c r="A32" s="6">
        <v>17</v>
      </c>
      <c r="B32" s="7" t="s">
        <v>50</v>
      </c>
      <c r="C32" s="8">
        <v>8793.2</v>
      </c>
      <c r="D32" s="8">
        <f t="shared" si="1"/>
        <v>7264.200000000001</v>
      </c>
      <c r="E32" s="9">
        <f t="shared" si="0"/>
        <v>82.61156348087158</v>
      </c>
      <c r="F32" s="10">
        <v>1346.4</v>
      </c>
      <c r="G32" s="10">
        <v>1416.9</v>
      </c>
      <c r="H32" s="9">
        <f t="shared" si="2"/>
        <v>105.23618538324419</v>
      </c>
      <c r="I32" s="10">
        <v>901.8</v>
      </c>
      <c r="J32" s="10">
        <v>1012</v>
      </c>
      <c r="K32" s="9">
        <f t="shared" si="3"/>
        <v>112.2200044355733</v>
      </c>
      <c r="L32" s="10">
        <v>23.5</v>
      </c>
      <c r="M32" s="10">
        <v>25.3</v>
      </c>
      <c r="N32" s="9">
        <f t="shared" si="4"/>
        <v>107.65957446808511</v>
      </c>
      <c r="O32" s="10">
        <v>60.8</v>
      </c>
      <c r="P32" s="10">
        <v>12.5</v>
      </c>
      <c r="Q32" s="9">
        <f t="shared" si="5"/>
        <v>20.55921052631579</v>
      </c>
      <c r="R32" s="10">
        <v>140.4</v>
      </c>
      <c r="S32" s="10">
        <v>99.2</v>
      </c>
      <c r="T32" s="9">
        <f t="shared" si="6"/>
        <v>70.65527065527066</v>
      </c>
      <c r="U32" s="10">
        <v>95.4</v>
      </c>
      <c r="V32" s="10">
        <v>56.5</v>
      </c>
      <c r="W32" s="9">
        <f t="shared" si="7"/>
        <v>59.224318658280914</v>
      </c>
      <c r="X32" s="10">
        <v>0</v>
      </c>
      <c r="Y32" s="10">
        <v>64.1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7446.8</v>
      </c>
      <c r="AH32" s="10">
        <v>5847.3</v>
      </c>
      <c r="AI32" s="9">
        <f t="shared" si="11"/>
        <v>78.52097545254337</v>
      </c>
      <c r="AJ32" s="9">
        <v>2414.8</v>
      </c>
      <c r="AK32" s="9">
        <v>2311.2</v>
      </c>
      <c r="AL32" s="9">
        <f t="shared" si="12"/>
        <v>95.70978963061123</v>
      </c>
      <c r="AM32" s="9">
        <v>373</v>
      </c>
      <c r="AN32" s="9">
        <v>356.9</v>
      </c>
      <c r="AO32" s="9">
        <f t="shared" si="13"/>
        <v>95.68364611260053</v>
      </c>
      <c r="AP32" s="11"/>
      <c r="AQ32" s="11"/>
      <c r="AR32" s="9" t="e">
        <f t="shared" si="14"/>
        <v>#DIV/0!</v>
      </c>
      <c r="AS32" s="10">
        <v>19.5</v>
      </c>
      <c r="AT32" s="10">
        <v>15.7</v>
      </c>
      <c r="AU32" s="9">
        <f t="shared" si="15"/>
        <v>80.51282051282051</v>
      </c>
      <c r="AV32" s="11">
        <v>8987.5</v>
      </c>
      <c r="AW32" s="11">
        <v>7176.3</v>
      </c>
      <c r="AX32" s="9">
        <f t="shared" si="16"/>
        <v>79.84756606397775</v>
      </c>
      <c r="AY32" s="11">
        <v>853.2</v>
      </c>
      <c r="AZ32" s="11">
        <v>775.7</v>
      </c>
      <c r="BA32" s="9">
        <f t="shared" si="17"/>
        <v>90.91654946085326</v>
      </c>
      <c r="BB32" s="9">
        <v>732.2</v>
      </c>
      <c r="BC32" s="11">
        <v>659.8</v>
      </c>
      <c r="BD32" s="9">
        <f t="shared" si="18"/>
        <v>90.11199125921878</v>
      </c>
      <c r="BE32" s="11">
        <v>41</v>
      </c>
      <c r="BF32" s="11">
        <v>41</v>
      </c>
      <c r="BG32" s="9">
        <f t="shared" si="19"/>
        <v>100</v>
      </c>
      <c r="BH32" s="11">
        <v>1398.2</v>
      </c>
      <c r="BI32" s="11">
        <v>1308.3</v>
      </c>
      <c r="BJ32" s="9">
        <f t="shared" si="20"/>
        <v>93.57030467744242</v>
      </c>
      <c r="BK32" s="11">
        <v>1537</v>
      </c>
      <c r="BL32" s="11">
        <v>1441</v>
      </c>
      <c r="BM32" s="9">
        <f t="shared" si="21"/>
        <v>93.7540663630449</v>
      </c>
      <c r="BN32" s="12">
        <v>965.9</v>
      </c>
      <c r="BO32" s="12">
        <v>912.7</v>
      </c>
      <c r="BP32" s="9">
        <f t="shared" si="22"/>
        <v>94.4921834558443</v>
      </c>
      <c r="BQ32" s="12">
        <v>243</v>
      </c>
      <c r="BR32" s="12">
        <v>217.6</v>
      </c>
      <c r="BS32" s="9">
        <f t="shared" si="23"/>
        <v>89.54732510288066</v>
      </c>
      <c r="BT32" s="12"/>
      <c r="BU32" s="12"/>
      <c r="BV32" s="9" t="e">
        <f t="shared" si="24"/>
        <v>#DIV/0!</v>
      </c>
      <c r="BW32" s="13">
        <f t="shared" si="26"/>
        <v>-194.29999999999927</v>
      </c>
      <c r="BX32" s="13">
        <f t="shared" si="25"/>
        <v>87.90000000000055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21" t="s">
        <v>51</v>
      </c>
      <c r="B34" s="22"/>
      <c r="C34" s="14">
        <f>SUM(C16:C33)</f>
        <v>114687.59999999999</v>
      </c>
      <c r="D34" s="14">
        <f>SUM(D16:D33)</f>
        <v>91448.1</v>
      </c>
      <c r="E34" s="15">
        <f>D34/C34*100</f>
        <v>79.73669341759702</v>
      </c>
      <c r="F34" s="15">
        <f>SUM(F16:F33)</f>
        <v>30281.6</v>
      </c>
      <c r="G34" s="14">
        <f>SUM(G16:G33)</f>
        <v>28273.9</v>
      </c>
      <c r="H34" s="14">
        <f t="shared" si="2"/>
        <v>93.3699011941245</v>
      </c>
      <c r="I34" s="14">
        <f>SUM(I16:I33)</f>
        <v>14926.4</v>
      </c>
      <c r="J34" s="14">
        <f>SUM(J16:J33)</f>
        <v>13898.2</v>
      </c>
      <c r="K34" s="14">
        <f t="shared" si="3"/>
        <v>93.11153392646587</v>
      </c>
      <c r="L34" s="14">
        <f>SUM(L16:L33)</f>
        <v>239</v>
      </c>
      <c r="M34" s="14">
        <f>SUM(M16:M33)</f>
        <v>223.9</v>
      </c>
      <c r="N34" s="15">
        <f>M34/L34*100</f>
        <v>93.68200836820084</v>
      </c>
      <c r="O34" s="14">
        <f>SUM(O16:O33)</f>
        <v>1248.7000000000003</v>
      </c>
      <c r="P34" s="14">
        <f>SUM(P16:P33)</f>
        <v>451.90000000000003</v>
      </c>
      <c r="Q34" s="15">
        <f>P34/O34*100</f>
        <v>36.18963722271161</v>
      </c>
      <c r="R34" s="14">
        <f>SUM(R16:R33)</f>
        <v>8260.6</v>
      </c>
      <c r="S34" s="14">
        <f>SUM(S16:S33)</f>
        <v>5981.699999999999</v>
      </c>
      <c r="T34" s="15">
        <f>S34/R34*100</f>
        <v>72.41241556303414</v>
      </c>
      <c r="U34" s="14">
        <f>SUM(U16:U33)</f>
        <v>2270.3</v>
      </c>
      <c r="V34" s="14">
        <f>SUM(V16:V33)</f>
        <v>2510.1</v>
      </c>
      <c r="W34" s="15">
        <f>V34/U34*100</f>
        <v>110.56248072941901</v>
      </c>
      <c r="X34" s="14">
        <f>SUM(X16:X33)</f>
        <v>395.8</v>
      </c>
      <c r="Y34" s="14">
        <f>SUM(Y16:Y33)</f>
        <v>960.3000000000001</v>
      </c>
      <c r="Z34" s="15">
        <f>Y34/X34*100</f>
        <v>242.622536634664</v>
      </c>
      <c r="AA34" s="14">
        <f>SUM(AA16:AA33)</f>
        <v>259.1</v>
      </c>
      <c r="AB34" s="14">
        <f>SUM(AB16:AB33)</f>
        <v>331.20000000000005</v>
      </c>
      <c r="AC34" s="15">
        <f>AB34/AA34*100</f>
        <v>127.82709378618296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84276.40000000002</v>
      </c>
      <c r="AH34" s="14">
        <f>SUM(AH16:AH33)</f>
        <v>63174.200000000004</v>
      </c>
      <c r="AI34" s="15">
        <f>AH34/AG34*100</f>
        <v>74.96072447328076</v>
      </c>
      <c r="AJ34" s="14">
        <f>SUM(AJ16:AJ33)</f>
        <v>30276.6</v>
      </c>
      <c r="AK34" s="14">
        <f>SUM(AK16:AK33)</f>
        <v>28963.60000000001</v>
      </c>
      <c r="AL34" s="15">
        <f>AK34/AJ34*100</f>
        <v>95.66331754556327</v>
      </c>
      <c r="AM34" s="14">
        <f>SUM(AM16:AM33)</f>
        <v>1990.5</v>
      </c>
      <c r="AN34" s="14">
        <f>SUM(AN16:AN33)</f>
        <v>1907.6</v>
      </c>
      <c r="AO34" s="15">
        <f>AN34/AM34*100</f>
        <v>95.83521728208993</v>
      </c>
      <c r="AP34" s="14">
        <v>0</v>
      </c>
      <c r="AQ34" s="14">
        <f>SUM(AQ16:AQ33)</f>
        <v>0</v>
      </c>
      <c r="AR34" s="15"/>
      <c r="AS34" s="14">
        <f>SUM(AS16:AS33)</f>
        <v>3398.2000000000003</v>
      </c>
      <c r="AT34" s="14">
        <f>SUM(AT16:AT33)</f>
        <v>2362.4999999999995</v>
      </c>
      <c r="AU34" s="15">
        <f t="shared" si="15"/>
        <v>69.52209993525983</v>
      </c>
      <c r="AV34" s="14">
        <f>SUM(AV16:AV33)</f>
        <v>116889.69999999998</v>
      </c>
      <c r="AW34" s="14">
        <f>SUM(AW16:AW33)</f>
        <v>84256</v>
      </c>
      <c r="AX34" s="15">
        <f t="shared" si="16"/>
        <v>72.08162909135709</v>
      </c>
      <c r="AY34" s="14">
        <f>SUM(AY16:AY33)</f>
        <v>17758.399999999998</v>
      </c>
      <c r="AZ34" s="14">
        <f>SUM(AZ16:AZ33)</f>
        <v>16246</v>
      </c>
      <c r="BA34" s="15">
        <f t="shared" si="17"/>
        <v>91.48346697900713</v>
      </c>
      <c r="BB34" s="14">
        <f>SUM(BB16:BB33)</f>
        <v>12533.7</v>
      </c>
      <c r="BC34" s="14">
        <f>SUM(BC16:BC33)</f>
        <v>11049.100000000002</v>
      </c>
      <c r="BD34" s="15">
        <f t="shared" si="18"/>
        <v>88.15513375938471</v>
      </c>
      <c r="BE34" s="14">
        <f>SUM(BE16:BE33)</f>
        <v>3722.8999999999996</v>
      </c>
      <c r="BF34" s="14">
        <f>SUM(BF16:BF33)</f>
        <v>3633.7</v>
      </c>
      <c r="BG34" s="15">
        <f t="shared" si="19"/>
        <v>97.60401837277392</v>
      </c>
      <c r="BH34" s="14">
        <f>SUM(BH16:BH33)</f>
        <v>28515.500000000004</v>
      </c>
      <c r="BI34" s="14">
        <f>SUM(BI16:BI33)</f>
        <v>21758.899999999998</v>
      </c>
      <c r="BJ34" s="15">
        <f t="shared" si="20"/>
        <v>76.30551805158596</v>
      </c>
      <c r="BK34" s="14">
        <f>SUM(BK16:BK33)</f>
        <v>22730.7</v>
      </c>
      <c r="BL34" s="14">
        <f>SUM(BL16:BL33)</f>
        <v>19846.199999999997</v>
      </c>
      <c r="BM34" s="15">
        <f>BL34/BK34*100</f>
        <v>87.31011363486385</v>
      </c>
      <c r="BN34" s="14">
        <f>SUM(BN16:BN33)</f>
        <v>11107.699999999999</v>
      </c>
      <c r="BO34" s="14">
        <f>SUM(BO16:BO33)</f>
        <v>9533.800000000001</v>
      </c>
      <c r="BP34" s="15">
        <f t="shared" si="22"/>
        <v>85.83054997884352</v>
      </c>
      <c r="BQ34" s="14">
        <f>SUM(BQ16:BQ33)</f>
        <v>2822.4999999999995</v>
      </c>
      <c r="BR34" s="14">
        <f>SUM(BR16:BR33)</f>
        <v>2219.9</v>
      </c>
      <c r="BS34" s="15">
        <f>BR34/BQ34*100</f>
        <v>78.65013286093891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-2202.0999999999913</v>
      </c>
      <c r="BX34" s="15">
        <f>SUM(D34-AW34)</f>
        <v>7192.100000000006</v>
      </c>
      <c r="BY34" s="14"/>
    </row>
  </sheetData>
  <mergeCells count="43">
    <mergeCell ref="R1:T1"/>
    <mergeCell ref="R2:T2"/>
    <mergeCell ref="L3:N3"/>
    <mergeCell ref="R3:T3"/>
    <mergeCell ref="U4:W4"/>
    <mergeCell ref="C6:N6"/>
    <mergeCell ref="C7:R7"/>
    <mergeCell ref="J8:M8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2011-10-05T12:30:07Z</cp:lastPrinted>
  <dcterms:created xsi:type="dcterms:W3CDTF">2000-02-11T11:57:28Z</dcterms:created>
  <dcterms:modified xsi:type="dcterms:W3CDTF">2011-12-07T12:27:10Z</dcterms:modified>
  <cp:category/>
  <cp:version/>
  <cp:contentType/>
  <cp:contentStatus/>
</cp:coreProperties>
</file>