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tabRatio="1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<sst xmlns="http://schemas.openxmlformats.org/spreadsheetml/2006/main" count="130" uniqueCount="54">
  <si>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 xml:space="preserve"> 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</si>
  <si>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</si>
  <si>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</si>
  <si>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</si>
  <si>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</si>
  <si>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</si>
  <si>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</si>
  <si>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</si>
  <si>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</si>
  <si>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</si>
  <si>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</si>
  <si>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</si>
  <si>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</si>
  <si>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</si>
  <si>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</si>
  <si>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</si>
  <si>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</si>
  <si>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</si>
  <si>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</si>
  <si>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</si>
  <si>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</si>
  <si>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</si>
  <si>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</si>
  <si>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</si>
  <si>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</si>
  <si>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</si>
  <si>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</si>
  <si>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</si>
  <si>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</si>
  <si>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</si>
  <si>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</si>
  <si>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</si>
  <si>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</si>
  <si>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</si>
  <si>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</si>
  <si>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</si>
  <si>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</si>
  <si>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</si>
  <si>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</si>
  <si>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</si>
  <si>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</si>
  <si>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</si>
  <si>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</si>
  <si>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</si>
  <si>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</si>
  <si>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</si>
  <si>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</si>
  <si>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</si>
  <si>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</si>
  <si>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</si>
  <si>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</si>
  <si>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</si>
  <si>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</si>
  <si>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сентября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</si>
</sst>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 wrapText="1"/>
      <protection/>
    </xf>
    <xf numFmtId="0" fontId="7" fillId="0" borderId="14" xfId="17" applyFont="1" applyFill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workbookViewId="0" topLeftCell="B13">
      <pane xSplit="1" topLeftCell="C2" activePane="topRight" state="frozen"/>
      <selection pane="topLeft" activeCell="B2" sqref="B2"/>
      <selection pane="topRight" activeCell="B25" sqref="B25"/>
    </sheetView>
  </sheetViews>
  <sheetFormatPr defaultColWidth="9.00390625" defaultRowHeight="12.75"/>
  <cols>
    <col min="1" max="1" width="3.375" style="0" hidden="1" customWidth="1"/>
    <col min="2" max="2" width="25.375" style="0" customWidth="1"/>
    <col min="3" max="3" width="10.75390625" style="0" bestFit="1" customWidth="1"/>
    <col min="5" max="5" width="9.875" style="0" customWidth="1"/>
    <col min="8" max="8" width="10.75390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18"/>
      <c r="S1" s="18"/>
      <c r="T1" s="18"/>
    </row>
    <row r="2" spans="18:20" ht="12" customHeight="1">
      <c r="R2" s="18"/>
      <c r="S2" s="18"/>
      <c r="T2" s="18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" t="s">
        <v>0</v>
      </c>
      <c r="M3" s="19"/>
      <c r="N3" s="19"/>
      <c r="O3" s="1"/>
      <c r="P3" s="1"/>
      <c r="Q3" s="1"/>
      <c r="R3" s="19"/>
      <c r="S3" s="19"/>
      <c r="T3" s="19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19" t="s">
        <v>0</v>
      </c>
      <c r="V4" s="19"/>
      <c r="W4" s="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20" t="s">
        <v>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21" t="s">
        <v>53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22" t="s">
        <v>2</v>
      </c>
      <c r="K8" s="22"/>
      <c r="L8" s="22"/>
      <c r="M8" s="2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23" t="s">
        <v>3</v>
      </c>
      <c r="B10" s="23"/>
      <c r="C10" s="24" t="s">
        <v>4</v>
      </c>
      <c r="D10" s="25"/>
      <c r="E10" s="26"/>
      <c r="F10" s="33" t="s">
        <v>5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23" t="s">
        <v>6</v>
      </c>
      <c r="AW10" s="23"/>
      <c r="AX10" s="23"/>
      <c r="AY10" s="3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24" t="s">
        <v>7</v>
      </c>
      <c r="BX10" s="25"/>
      <c r="BY10" s="26"/>
    </row>
    <row r="11" spans="1:77" ht="12.75">
      <c r="A11" s="23"/>
      <c r="B11" s="23"/>
      <c r="C11" s="27"/>
      <c r="D11" s="28"/>
      <c r="E11" s="29"/>
      <c r="F11" s="23" t="s">
        <v>8</v>
      </c>
      <c r="G11" s="23"/>
      <c r="H11" s="23"/>
      <c r="I11" s="36" t="s">
        <v>9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23" t="s">
        <v>10</v>
      </c>
      <c r="AH11" s="23"/>
      <c r="AI11" s="23"/>
      <c r="AJ11" s="33" t="s">
        <v>9</v>
      </c>
      <c r="AK11" s="34"/>
      <c r="AL11" s="34"/>
      <c r="AM11" s="34"/>
      <c r="AN11" s="34"/>
      <c r="AO11" s="34"/>
      <c r="AP11" s="34"/>
      <c r="AQ11" s="34"/>
      <c r="AR11" s="35"/>
      <c r="AS11" s="23" t="s">
        <v>11</v>
      </c>
      <c r="AT11" s="23"/>
      <c r="AU11" s="23"/>
      <c r="AV11" s="23"/>
      <c r="AW11" s="23"/>
      <c r="AX11" s="23"/>
      <c r="AY11" s="33" t="s">
        <v>9</v>
      </c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5"/>
      <c r="BW11" s="27"/>
      <c r="BX11" s="28"/>
      <c r="BY11" s="29"/>
    </row>
    <row r="12" spans="1:77" ht="59.25" customHeight="1">
      <c r="A12" s="23"/>
      <c r="B12" s="23"/>
      <c r="C12" s="27"/>
      <c r="D12" s="28"/>
      <c r="E12" s="29"/>
      <c r="F12" s="23"/>
      <c r="G12" s="23"/>
      <c r="H12" s="23"/>
      <c r="I12" s="24" t="s">
        <v>12</v>
      </c>
      <c r="J12" s="25"/>
      <c r="K12" s="26"/>
      <c r="L12" s="24" t="s">
        <v>13</v>
      </c>
      <c r="M12" s="25"/>
      <c r="N12" s="26"/>
      <c r="O12" s="24" t="s">
        <v>14</v>
      </c>
      <c r="P12" s="25"/>
      <c r="Q12" s="26"/>
      <c r="R12" s="24" t="s">
        <v>15</v>
      </c>
      <c r="S12" s="25"/>
      <c r="T12" s="26"/>
      <c r="U12" s="24" t="s">
        <v>16</v>
      </c>
      <c r="V12" s="25"/>
      <c r="W12" s="26"/>
      <c r="X12" s="24" t="s">
        <v>17</v>
      </c>
      <c r="Y12" s="25"/>
      <c r="Z12" s="26"/>
      <c r="AA12" s="24" t="s">
        <v>18</v>
      </c>
      <c r="AB12" s="25"/>
      <c r="AC12" s="26"/>
      <c r="AD12" s="24" t="s">
        <v>19</v>
      </c>
      <c r="AE12" s="25"/>
      <c r="AF12" s="26"/>
      <c r="AG12" s="23"/>
      <c r="AH12" s="23"/>
      <c r="AI12" s="23"/>
      <c r="AJ12" s="24" t="s">
        <v>20</v>
      </c>
      <c r="AK12" s="25"/>
      <c r="AL12" s="26"/>
      <c r="AM12" s="24" t="s">
        <v>21</v>
      </c>
      <c r="AN12" s="25"/>
      <c r="AO12" s="26"/>
      <c r="AP12" s="24" t="s">
        <v>52</v>
      </c>
      <c r="AQ12" s="25"/>
      <c r="AR12" s="26"/>
      <c r="AS12" s="23"/>
      <c r="AT12" s="23"/>
      <c r="AU12" s="23"/>
      <c r="AV12" s="23"/>
      <c r="AW12" s="23"/>
      <c r="AX12" s="23"/>
      <c r="AY12" s="39" t="s">
        <v>22</v>
      </c>
      <c r="AZ12" s="40"/>
      <c r="BA12" s="41"/>
      <c r="BB12" s="49" t="s">
        <v>5</v>
      </c>
      <c r="BC12" s="49"/>
      <c r="BD12" s="49"/>
      <c r="BE12" s="39" t="s">
        <v>23</v>
      </c>
      <c r="BF12" s="40"/>
      <c r="BG12" s="41"/>
      <c r="BH12" s="39" t="s">
        <v>24</v>
      </c>
      <c r="BI12" s="40"/>
      <c r="BJ12" s="41"/>
      <c r="BK12" s="24" t="s">
        <v>25</v>
      </c>
      <c r="BL12" s="25"/>
      <c r="BM12" s="26"/>
      <c r="BN12" s="33" t="s">
        <v>26</v>
      </c>
      <c r="BO12" s="34"/>
      <c r="BP12" s="34"/>
      <c r="BQ12" s="34"/>
      <c r="BR12" s="34"/>
      <c r="BS12" s="35"/>
      <c r="BT12" s="24" t="s">
        <v>27</v>
      </c>
      <c r="BU12" s="25"/>
      <c r="BV12" s="26"/>
      <c r="BW12" s="27"/>
      <c r="BX12" s="28"/>
      <c r="BY12" s="29"/>
    </row>
    <row r="13" spans="1:77" ht="66" customHeight="1">
      <c r="A13" s="23"/>
      <c r="B13" s="23"/>
      <c r="C13" s="30"/>
      <c r="D13" s="31"/>
      <c r="E13" s="32"/>
      <c r="F13" s="23"/>
      <c r="G13" s="23"/>
      <c r="H13" s="23"/>
      <c r="I13" s="30"/>
      <c r="J13" s="31"/>
      <c r="K13" s="32"/>
      <c r="L13" s="30"/>
      <c r="M13" s="31"/>
      <c r="N13" s="32"/>
      <c r="O13" s="30"/>
      <c r="P13" s="31"/>
      <c r="Q13" s="32"/>
      <c r="R13" s="30"/>
      <c r="S13" s="31"/>
      <c r="T13" s="32"/>
      <c r="U13" s="30"/>
      <c r="V13" s="31"/>
      <c r="W13" s="32"/>
      <c r="X13" s="30"/>
      <c r="Y13" s="31"/>
      <c r="Z13" s="32"/>
      <c r="AA13" s="30"/>
      <c r="AB13" s="31"/>
      <c r="AC13" s="32"/>
      <c r="AD13" s="30"/>
      <c r="AE13" s="31"/>
      <c r="AF13" s="32"/>
      <c r="AG13" s="23"/>
      <c r="AH13" s="23"/>
      <c r="AI13" s="23"/>
      <c r="AJ13" s="30"/>
      <c r="AK13" s="31"/>
      <c r="AL13" s="32"/>
      <c r="AM13" s="30"/>
      <c r="AN13" s="31"/>
      <c r="AO13" s="32"/>
      <c r="AP13" s="30"/>
      <c r="AQ13" s="31"/>
      <c r="AR13" s="32"/>
      <c r="AS13" s="23"/>
      <c r="AT13" s="23"/>
      <c r="AU13" s="23"/>
      <c r="AV13" s="23"/>
      <c r="AW13" s="23"/>
      <c r="AX13" s="23"/>
      <c r="AY13" s="42"/>
      <c r="AZ13" s="43"/>
      <c r="BA13" s="44"/>
      <c r="BB13" s="49" t="s">
        <v>28</v>
      </c>
      <c r="BC13" s="49"/>
      <c r="BD13" s="49"/>
      <c r="BE13" s="42"/>
      <c r="BF13" s="43"/>
      <c r="BG13" s="44"/>
      <c r="BH13" s="42"/>
      <c r="BI13" s="43"/>
      <c r="BJ13" s="44"/>
      <c r="BK13" s="30"/>
      <c r="BL13" s="31"/>
      <c r="BM13" s="32"/>
      <c r="BN13" s="33" t="s">
        <v>29</v>
      </c>
      <c r="BO13" s="34"/>
      <c r="BP13" s="35"/>
      <c r="BQ13" s="33" t="s">
        <v>30</v>
      </c>
      <c r="BR13" s="34"/>
      <c r="BS13" s="35"/>
      <c r="BT13" s="30"/>
      <c r="BU13" s="31"/>
      <c r="BV13" s="32"/>
      <c r="BW13" s="30"/>
      <c r="BX13" s="31"/>
      <c r="BY13" s="32"/>
    </row>
    <row r="14" spans="1:77" ht="22.5">
      <c r="A14" s="23"/>
      <c r="B14" s="23"/>
      <c r="C14" s="2" t="s">
        <v>31</v>
      </c>
      <c r="D14" s="2" t="s">
        <v>32</v>
      </c>
      <c r="E14" s="2" t="s">
        <v>33</v>
      </c>
      <c r="F14" s="2" t="s">
        <v>31</v>
      </c>
      <c r="G14" s="2" t="s">
        <v>32</v>
      </c>
      <c r="H14" s="2" t="s">
        <v>33</v>
      </c>
      <c r="I14" s="2" t="s">
        <v>31</v>
      </c>
      <c r="J14" s="2" t="s">
        <v>32</v>
      </c>
      <c r="K14" s="2" t="s">
        <v>33</v>
      </c>
      <c r="L14" s="2" t="s">
        <v>31</v>
      </c>
      <c r="M14" s="2" t="s">
        <v>32</v>
      </c>
      <c r="N14" s="2" t="s">
        <v>33</v>
      </c>
      <c r="O14" s="2" t="s">
        <v>31</v>
      </c>
      <c r="P14" s="2" t="s">
        <v>32</v>
      </c>
      <c r="Q14" s="2" t="s">
        <v>33</v>
      </c>
      <c r="R14" s="2" t="s">
        <v>31</v>
      </c>
      <c r="S14" s="2" t="s">
        <v>32</v>
      </c>
      <c r="T14" s="2" t="s">
        <v>33</v>
      </c>
      <c r="U14" s="2" t="s">
        <v>31</v>
      </c>
      <c r="V14" s="2" t="s">
        <v>32</v>
      </c>
      <c r="W14" s="2" t="s">
        <v>33</v>
      </c>
      <c r="X14" s="2" t="s">
        <v>31</v>
      </c>
      <c r="Y14" s="2" t="s">
        <v>32</v>
      </c>
      <c r="Z14" s="2" t="s">
        <v>33</v>
      </c>
      <c r="AA14" s="2" t="s">
        <v>31</v>
      </c>
      <c r="AB14" s="2" t="s">
        <v>32</v>
      </c>
      <c r="AC14" s="2" t="s">
        <v>33</v>
      </c>
      <c r="AD14" s="2" t="s">
        <v>31</v>
      </c>
      <c r="AE14" s="2" t="s">
        <v>32</v>
      </c>
      <c r="AF14" s="2" t="s">
        <v>33</v>
      </c>
      <c r="AG14" s="2" t="s">
        <v>31</v>
      </c>
      <c r="AH14" s="2" t="s">
        <v>32</v>
      </c>
      <c r="AI14" s="2" t="s">
        <v>33</v>
      </c>
      <c r="AJ14" s="2" t="s">
        <v>31</v>
      </c>
      <c r="AK14" s="2" t="s">
        <v>32</v>
      </c>
      <c r="AL14" s="2" t="s">
        <v>33</v>
      </c>
      <c r="AM14" s="2" t="s">
        <v>31</v>
      </c>
      <c r="AN14" s="2" t="s">
        <v>32</v>
      </c>
      <c r="AO14" s="2" t="s">
        <v>33</v>
      </c>
      <c r="AP14" s="2" t="s">
        <v>31</v>
      </c>
      <c r="AQ14" s="2" t="s">
        <v>32</v>
      </c>
      <c r="AR14" s="2" t="s">
        <v>33</v>
      </c>
      <c r="AS14" s="2" t="s">
        <v>31</v>
      </c>
      <c r="AT14" s="2" t="s">
        <v>32</v>
      </c>
      <c r="AU14" s="2" t="s">
        <v>33</v>
      </c>
      <c r="AV14" s="2" t="s">
        <v>31</v>
      </c>
      <c r="AW14" s="2" t="s">
        <v>32</v>
      </c>
      <c r="AX14" s="2" t="s">
        <v>33</v>
      </c>
      <c r="AY14" s="2" t="s">
        <v>31</v>
      </c>
      <c r="AZ14" s="2" t="s">
        <v>32</v>
      </c>
      <c r="BA14" s="2" t="s">
        <v>33</v>
      </c>
      <c r="BB14" s="2" t="s">
        <v>31</v>
      </c>
      <c r="BC14" s="2" t="s">
        <v>32</v>
      </c>
      <c r="BD14" s="2" t="s">
        <v>33</v>
      </c>
      <c r="BE14" s="2" t="s">
        <v>31</v>
      </c>
      <c r="BF14" s="2" t="s">
        <v>32</v>
      </c>
      <c r="BG14" s="2" t="s">
        <v>33</v>
      </c>
      <c r="BH14" s="2" t="s">
        <v>31</v>
      </c>
      <c r="BI14" s="2" t="s">
        <v>32</v>
      </c>
      <c r="BJ14" s="2" t="s">
        <v>33</v>
      </c>
      <c r="BK14" s="2" t="s">
        <v>31</v>
      </c>
      <c r="BL14" s="2" t="s">
        <v>32</v>
      </c>
      <c r="BM14" s="2" t="s">
        <v>33</v>
      </c>
      <c r="BN14" s="2" t="s">
        <v>31</v>
      </c>
      <c r="BO14" s="2" t="s">
        <v>32</v>
      </c>
      <c r="BP14" s="2" t="s">
        <v>33</v>
      </c>
      <c r="BQ14" s="2" t="s">
        <v>31</v>
      </c>
      <c r="BR14" s="2" t="s">
        <v>32</v>
      </c>
      <c r="BS14" s="2" t="s">
        <v>33</v>
      </c>
      <c r="BT14" s="2" t="s">
        <v>31</v>
      </c>
      <c r="BU14" s="2" t="s">
        <v>32</v>
      </c>
      <c r="BV14" s="2" t="s">
        <v>33</v>
      </c>
      <c r="BW14" s="2" t="s">
        <v>31</v>
      </c>
      <c r="BX14" s="2" t="s">
        <v>32</v>
      </c>
      <c r="BY14" s="2" t="s">
        <v>33</v>
      </c>
    </row>
    <row r="15" spans="1:77" ht="12.75">
      <c r="A15" s="45">
        <v>1</v>
      </c>
      <c r="B15" s="46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34</v>
      </c>
      <c r="C16" s="8">
        <v>3984.7</v>
      </c>
      <c r="D16" s="8">
        <f>G16+AH16</f>
        <v>2667.8999999999996</v>
      </c>
      <c r="E16" s="9">
        <f aca="true" t="shared" si="0" ref="E16:E32">D16/C16*100</f>
        <v>66.95359751047756</v>
      </c>
      <c r="F16" s="10">
        <v>381.8</v>
      </c>
      <c r="G16" s="10">
        <v>120.7</v>
      </c>
      <c r="H16" s="9">
        <f>G16/F16*100</f>
        <v>31.613410162388682</v>
      </c>
      <c r="I16" s="10">
        <v>81.1</v>
      </c>
      <c r="J16" s="10">
        <v>51</v>
      </c>
      <c r="K16" s="9">
        <f>J16/I16*100</f>
        <v>62.88532675709002</v>
      </c>
      <c r="L16" s="10">
        <v>0.7</v>
      </c>
      <c r="M16" s="10">
        <v>2.1</v>
      </c>
      <c r="N16" s="9">
        <f>M16/L16*100</f>
        <v>300.00000000000006</v>
      </c>
      <c r="O16" s="10">
        <v>43</v>
      </c>
      <c r="P16" s="10">
        <v>9.2</v>
      </c>
      <c r="Q16" s="9">
        <f>P16/O16*100</f>
        <v>21.3953488372093</v>
      </c>
      <c r="R16" s="10">
        <v>197</v>
      </c>
      <c r="S16" s="10">
        <v>25.7</v>
      </c>
      <c r="T16" s="9">
        <f>S16/R16*100</f>
        <v>13.045685279187817</v>
      </c>
      <c r="U16" s="10">
        <v>40.4</v>
      </c>
      <c r="V16" s="10">
        <v>19</v>
      </c>
      <c r="W16" s="9">
        <f>V16/U16*100</f>
        <v>47.02970297029703</v>
      </c>
      <c r="X16" s="10">
        <v>0</v>
      </c>
      <c r="Y16" s="10"/>
      <c r="Z16" s="9" t="e">
        <f>Y16/X16*100</f>
        <v>#DIV/0!</v>
      </c>
      <c r="AA16" s="10">
        <v>11.6</v>
      </c>
      <c r="AB16" s="10">
        <v>12.9</v>
      </c>
      <c r="AC16" s="9">
        <f>AB16/AA16*100</f>
        <v>111.20689655172416</v>
      </c>
      <c r="AD16" s="10">
        <v>0</v>
      </c>
      <c r="AE16" s="10"/>
      <c r="AF16" s="9" t="e">
        <f>AE16/AD16*100</f>
        <v>#DIV/0!</v>
      </c>
      <c r="AG16" s="10">
        <v>4803.9</v>
      </c>
      <c r="AH16" s="10">
        <v>2547.2</v>
      </c>
      <c r="AI16" s="9">
        <f>AH16/AG16*100</f>
        <v>53.02358500385104</v>
      </c>
      <c r="AJ16" s="9">
        <v>2288.2</v>
      </c>
      <c r="AK16" s="9">
        <v>1493.7</v>
      </c>
      <c r="AL16" s="9">
        <f>AK16/AJ16*100</f>
        <v>65.27838475657724</v>
      </c>
      <c r="AM16" s="9">
        <v>0</v>
      </c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>
        <v>126</v>
      </c>
      <c r="AT16" s="10">
        <v>2.5</v>
      </c>
      <c r="AU16" s="9">
        <f>AT16/AS16*100</f>
        <v>1.984126984126984</v>
      </c>
      <c r="AV16" s="11">
        <v>4059.8</v>
      </c>
      <c r="AW16" s="11">
        <v>1907</v>
      </c>
      <c r="AX16" s="9">
        <f>AW16/AV16*100</f>
        <v>46.97275727868367</v>
      </c>
      <c r="AY16" s="11">
        <v>702.6</v>
      </c>
      <c r="AZ16" s="11">
        <v>444.3</v>
      </c>
      <c r="BA16" s="9">
        <f>AZ16/AY16*100</f>
        <v>63.23654995730145</v>
      </c>
      <c r="BB16" s="9">
        <v>661</v>
      </c>
      <c r="BC16" s="11">
        <v>403.7</v>
      </c>
      <c r="BD16" s="9">
        <f>BC16/BB16*100</f>
        <v>61.074130105900146</v>
      </c>
      <c r="BE16" s="11">
        <v>37.5</v>
      </c>
      <c r="BF16" s="11"/>
      <c r="BG16" s="9">
        <f>BF16/BE16*100</f>
        <v>0</v>
      </c>
      <c r="BH16" s="11">
        <v>1026.3</v>
      </c>
      <c r="BI16" s="11">
        <v>604.7</v>
      </c>
      <c r="BJ16" s="9">
        <f>BI16/BH16*100</f>
        <v>58.92039364708176</v>
      </c>
      <c r="BK16" s="11">
        <v>1240.8</v>
      </c>
      <c r="BL16" s="11">
        <v>830.6</v>
      </c>
      <c r="BM16" s="9">
        <f>BL16/BK16*100</f>
        <v>66.94068343004514</v>
      </c>
      <c r="BN16" s="12">
        <v>752.3</v>
      </c>
      <c r="BO16" s="12">
        <v>410.8</v>
      </c>
      <c r="BP16" s="9">
        <f>BO16/BN16*100</f>
        <v>54.605875315698526</v>
      </c>
      <c r="BQ16" s="12">
        <v>351.5</v>
      </c>
      <c r="BR16" s="12">
        <v>296.8</v>
      </c>
      <c r="BS16" s="9">
        <f>BR16/BQ16*100</f>
        <v>84.43812233285918</v>
      </c>
      <c r="BT16" s="12"/>
      <c r="BU16" s="12"/>
      <c r="BV16" s="9" t="e">
        <f>BU16/BT16*100</f>
        <v>#DIV/0!</v>
      </c>
      <c r="BW16" s="13">
        <f>SUM(C16-AV16)</f>
        <v>-75.10000000000036</v>
      </c>
      <c r="BX16" s="13">
        <f>SUM(D16-AW16)</f>
        <v>760.8999999999996</v>
      </c>
      <c r="BY16" s="9"/>
    </row>
    <row r="17" spans="1:77" ht="12.75">
      <c r="A17" s="6">
        <v>2</v>
      </c>
      <c r="B17" s="7" t="s">
        <v>35</v>
      </c>
      <c r="C17" s="8">
        <v>3333.7</v>
      </c>
      <c r="D17" s="8">
        <f aca="true" t="shared" si="1" ref="D17:D32">G17+AH17</f>
        <v>2177.6</v>
      </c>
      <c r="E17" s="9">
        <f t="shared" si="0"/>
        <v>65.32081471038185</v>
      </c>
      <c r="F17" s="10">
        <v>444.1</v>
      </c>
      <c r="G17" s="10">
        <v>292.8</v>
      </c>
      <c r="H17" s="9">
        <f aca="true" t="shared" si="2" ref="H17:H34">G17/F17*100</f>
        <v>65.93109659986489</v>
      </c>
      <c r="I17" s="10">
        <v>170.8</v>
      </c>
      <c r="J17" s="10">
        <v>145.5</v>
      </c>
      <c r="K17" s="9">
        <f aca="true" t="shared" si="3" ref="K17:K34">J17/I17*100</f>
        <v>85.18735362997657</v>
      </c>
      <c r="L17" s="10">
        <v>38</v>
      </c>
      <c r="M17" s="10">
        <v>37.9</v>
      </c>
      <c r="N17" s="9">
        <f aca="true" t="shared" si="4" ref="N17:N32">M17/L17*100</f>
        <v>99.73684210526315</v>
      </c>
      <c r="O17" s="10">
        <v>58.4</v>
      </c>
      <c r="P17" s="10">
        <v>15</v>
      </c>
      <c r="Q17" s="9">
        <f aca="true" t="shared" si="5" ref="Q17:Q32">P17/O17*100</f>
        <v>25.684931506849317</v>
      </c>
      <c r="R17" s="10">
        <v>146</v>
      </c>
      <c r="S17" s="10">
        <v>62.8</v>
      </c>
      <c r="T17" s="9">
        <f aca="true" t="shared" si="6" ref="T17:T32">S17/R17*100</f>
        <v>43.01369863013698</v>
      </c>
      <c r="U17" s="10">
        <v>22.1</v>
      </c>
      <c r="V17" s="10">
        <v>20.3</v>
      </c>
      <c r="W17" s="9">
        <f aca="true" t="shared" si="7" ref="W17:W32">V17/U17*100</f>
        <v>91.8552036199095</v>
      </c>
      <c r="X17" s="10">
        <v>0</v>
      </c>
      <c r="Y17" s="10"/>
      <c r="Z17" s="9" t="e">
        <f aca="true" t="shared" si="8" ref="Z17:Z32">Y17/X17*100</f>
        <v>#DIV/0!</v>
      </c>
      <c r="AA17" s="10">
        <v>2.8</v>
      </c>
      <c r="AB17" s="10">
        <v>2.8</v>
      </c>
      <c r="AC17" s="9">
        <f aca="true" t="shared" si="9" ref="AC17:AC32">AB17/AA17*100</f>
        <v>100</v>
      </c>
      <c r="AD17" s="10">
        <v>0</v>
      </c>
      <c r="AE17" s="10"/>
      <c r="AF17" s="9" t="e">
        <f aca="true" t="shared" si="10" ref="AF17:AF32">AE17/AD17*100</f>
        <v>#DIV/0!</v>
      </c>
      <c r="AG17" s="10">
        <v>2889.6</v>
      </c>
      <c r="AH17" s="10">
        <v>1884.8</v>
      </c>
      <c r="AI17" s="9">
        <f aca="true" t="shared" si="11" ref="AI17:AI32">AH17/AG17*100</f>
        <v>65.22702104097453</v>
      </c>
      <c r="AJ17" s="9">
        <v>1962.9</v>
      </c>
      <c r="AK17" s="9">
        <v>1289.5</v>
      </c>
      <c r="AL17" s="9">
        <f aca="true" t="shared" si="12" ref="AL17:AL32">AK17/AJ17*100</f>
        <v>65.69361658770187</v>
      </c>
      <c r="AM17" s="9">
        <v>0</v>
      </c>
      <c r="AN17" s="9"/>
      <c r="AO17" s="9" t="e">
        <f aca="true" t="shared" si="13" ref="AO17:AO32">AN17/AM17*100</f>
        <v>#DIV/0!</v>
      </c>
      <c r="AP17" s="11"/>
      <c r="AQ17" s="11"/>
      <c r="AR17" s="9" t="e">
        <f aca="true" t="shared" si="14" ref="AR17:AR32">AQ17/AP17*100</f>
        <v>#DIV/0!</v>
      </c>
      <c r="AS17" s="10">
        <v>430</v>
      </c>
      <c r="AT17" s="10">
        <v>125.5</v>
      </c>
      <c r="AU17" s="9">
        <f aca="true" t="shared" si="15" ref="AU17:AU34">AT17/AS17*100</f>
        <v>29.186046511627907</v>
      </c>
      <c r="AV17" s="16">
        <v>3338.9</v>
      </c>
      <c r="AW17" s="11">
        <v>1838.8</v>
      </c>
      <c r="AX17" s="9">
        <f aca="true" t="shared" si="16" ref="AX17:AX34">AW17/AV17*100</f>
        <v>55.07202971038365</v>
      </c>
      <c r="AY17" s="11">
        <v>706</v>
      </c>
      <c r="AZ17" s="11">
        <v>449.9</v>
      </c>
      <c r="BA17" s="9">
        <f aca="true" t="shared" si="17" ref="BA17:BA34">AZ17/AY17*100</f>
        <v>63.725212464589234</v>
      </c>
      <c r="BB17" s="9">
        <v>671</v>
      </c>
      <c r="BC17" s="11">
        <v>415.4</v>
      </c>
      <c r="BD17" s="9">
        <f aca="true" t="shared" si="18" ref="BD17:BD34">BC17/BB17*100</f>
        <v>61.90760059612518</v>
      </c>
      <c r="BE17" s="11">
        <v>7.5</v>
      </c>
      <c r="BF17" s="11">
        <v>7.5</v>
      </c>
      <c r="BG17" s="9">
        <f aca="true" t="shared" si="19" ref="BG17:BG34">BF17/BE17*100</f>
        <v>100</v>
      </c>
      <c r="BH17" s="11">
        <v>667.3</v>
      </c>
      <c r="BI17" s="11">
        <v>436.2</v>
      </c>
      <c r="BJ17" s="9">
        <f aca="true" t="shared" si="20" ref="BJ17:BJ34">BI17/BH17*100</f>
        <v>65.36790049453019</v>
      </c>
      <c r="BK17" s="11">
        <v>1072.3</v>
      </c>
      <c r="BL17" s="11">
        <v>434.6</v>
      </c>
      <c r="BM17" s="9">
        <f aca="true" t="shared" si="21" ref="BM17:BM33">BL17/BK17*100</f>
        <v>40.52970250862632</v>
      </c>
      <c r="BN17" s="12">
        <v>765.8</v>
      </c>
      <c r="BO17" s="12">
        <v>334.3</v>
      </c>
      <c r="BP17" s="9">
        <f aca="true" t="shared" si="22" ref="BP17:BP34">BO17/BN17*100</f>
        <v>43.653695481849056</v>
      </c>
      <c r="BQ17" s="17">
        <v>118.4</v>
      </c>
      <c r="BR17" s="12">
        <v>72.5</v>
      </c>
      <c r="BS17" s="9">
        <f aca="true" t="shared" si="23" ref="BS17:BS32">BR17/BQ17*100</f>
        <v>61.233108108108105</v>
      </c>
      <c r="BT17" s="12"/>
      <c r="BU17" s="12"/>
      <c r="BV17" s="9" t="e">
        <f aca="true" t="shared" si="24" ref="BV17:BV32">BU17/BT17*100</f>
        <v>#DIV/0!</v>
      </c>
      <c r="BW17" s="13">
        <f>SUM(C17-AV17)</f>
        <v>-5.200000000000273</v>
      </c>
      <c r="BX17" s="13">
        <f aca="true" t="shared" si="25" ref="BX17:BX32">SUM(D17-AW17)</f>
        <v>338.79999999999995</v>
      </c>
      <c r="BY17" s="9"/>
    </row>
    <row r="18" spans="1:77" ht="12.75">
      <c r="A18" s="6">
        <v>3</v>
      </c>
      <c r="B18" s="7" t="s">
        <v>36</v>
      </c>
      <c r="C18" s="8">
        <v>5863.5</v>
      </c>
      <c r="D18" s="8">
        <f t="shared" si="1"/>
        <v>3044.1</v>
      </c>
      <c r="E18" s="9">
        <f t="shared" si="0"/>
        <v>51.9160910718854</v>
      </c>
      <c r="F18" s="10">
        <v>743.8</v>
      </c>
      <c r="G18" s="10">
        <v>383.9</v>
      </c>
      <c r="H18" s="9">
        <f t="shared" si="2"/>
        <v>51.613336918526485</v>
      </c>
      <c r="I18" s="10">
        <v>224.4</v>
      </c>
      <c r="J18" s="10">
        <v>143.2</v>
      </c>
      <c r="K18" s="9">
        <f t="shared" si="3"/>
        <v>63.81461675579322</v>
      </c>
      <c r="L18" s="10">
        <v>15.9</v>
      </c>
      <c r="M18" s="10">
        <v>1.5</v>
      </c>
      <c r="N18" s="9">
        <f t="shared" si="4"/>
        <v>9.433962264150942</v>
      </c>
      <c r="O18" s="10">
        <v>90.5</v>
      </c>
      <c r="P18" s="10">
        <v>25.3</v>
      </c>
      <c r="Q18" s="9">
        <f t="shared" si="5"/>
        <v>27.955801104972377</v>
      </c>
      <c r="R18" s="10">
        <v>291</v>
      </c>
      <c r="S18" s="10">
        <v>111.2</v>
      </c>
      <c r="T18" s="9">
        <f t="shared" si="6"/>
        <v>38.21305841924399</v>
      </c>
      <c r="U18" s="10">
        <v>72.4</v>
      </c>
      <c r="V18" s="10">
        <v>22.4</v>
      </c>
      <c r="W18" s="9">
        <f t="shared" si="7"/>
        <v>30.93922651933701</v>
      </c>
      <c r="X18" s="10">
        <v>0</v>
      </c>
      <c r="Y18" s="10"/>
      <c r="Z18" s="9" t="e">
        <f t="shared" si="8"/>
        <v>#DIV/0!</v>
      </c>
      <c r="AA18" s="10">
        <v>46.6</v>
      </c>
      <c r="AB18" s="10">
        <v>26.8</v>
      </c>
      <c r="AC18" s="9">
        <f t="shared" si="9"/>
        <v>57.5107296137339</v>
      </c>
      <c r="AD18" s="10">
        <v>0</v>
      </c>
      <c r="AE18" s="10"/>
      <c r="AF18" s="9" t="e">
        <f t="shared" si="10"/>
        <v>#DIV/0!</v>
      </c>
      <c r="AG18" s="10">
        <v>5119.7</v>
      </c>
      <c r="AH18" s="10">
        <v>2660.2</v>
      </c>
      <c r="AI18" s="9">
        <f t="shared" si="11"/>
        <v>51.96007578569056</v>
      </c>
      <c r="AJ18" s="9">
        <v>1810.6</v>
      </c>
      <c r="AK18" s="9">
        <v>1187.4</v>
      </c>
      <c r="AL18" s="9">
        <f t="shared" si="12"/>
        <v>65.58047056224456</v>
      </c>
      <c r="AM18" s="9">
        <v>0</v>
      </c>
      <c r="AN18" s="9"/>
      <c r="AO18" s="9" t="e">
        <f t="shared" si="13"/>
        <v>#DIV/0!</v>
      </c>
      <c r="AP18" s="11"/>
      <c r="AQ18" s="11"/>
      <c r="AR18" s="9" t="e">
        <f t="shared" si="14"/>
        <v>#DIV/0!</v>
      </c>
      <c r="AS18" s="10">
        <v>123</v>
      </c>
      <c r="AT18" s="10">
        <v>2.2</v>
      </c>
      <c r="AU18" s="9">
        <f t="shared" si="15"/>
        <v>1.788617886178862</v>
      </c>
      <c r="AV18" s="11">
        <v>5958.9</v>
      </c>
      <c r="AW18" s="11">
        <v>1817.6</v>
      </c>
      <c r="AX18" s="9">
        <f t="shared" si="16"/>
        <v>30.502273909614193</v>
      </c>
      <c r="AY18" s="16">
        <v>698.7</v>
      </c>
      <c r="AZ18" s="11">
        <v>393.3</v>
      </c>
      <c r="BA18" s="9">
        <f t="shared" si="17"/>
        <v>56.29025332760841</v>
      </c>
      <c r="BB18" s="9">
        <v>671</v>
      </c>
      <c r="BC18" s="11">
        <v>368.4</v>
      </c>
      <c r="BD18" s="9">
        <f t="shared" si="18"/>
        <v>54.903129657228014</v>
      </c>
      <c r="BE18" s="11">
        <v>7.6</v>
      </c>
      <c r="BF18" s="11">
        <v>7.5</v>
      </c>
      <c r="BG18" s="9">
        <f t="shared" si="19"/>
        <v>98.6842105263158</v>
      </c>
      <c r="BH18" s="16">
        <v>790.6</v>
      </c>
      <c r="BI18" s="11">
        <v>343.1</v>
      </c>
      <c r="BJ18" s="9">
        <f t="shared" si="20"/>
        <v>43.397419681254746</v>
      </c>
      <c r="BK18" s="11">
        <v>2784.3</v>
      </c>
      <c r="BL18" s="11">
        <v>765.4</v>
      </c>
      <c r="BM18" s="9">
        <f t="shared" si="21"/>
        <v>27.489853823223072</v>
      </c>
      <c r="BN18" s="12">
        <v>858.1</v>
      </c>
      <c r="BO18" s="12">
        <v>452.3</v>
      </c>
      <c r="BP18" s="9">
        <f t="shared" si="22"/>
        <v>52.70947442023074</v>
      </c>
      <c r="BQ18" s="12">
        <v>315.2</v>
      </c>
      <c r="BR18" s="12">
        <v>243.1</v>
      </c>
      <c r="BS18" s="9">
        <f t="shared" si="23"/>
        <v>77.1256345177665</v>
      </c>
      <c r="BT18" s="12"/>
      <c r="BU18" s="12"/>
      <c r="BV18" s="9" t="e">
        <f t="shared" si="24"/>
        <v>#DIV/0!</v>
      </c>
      <c r="BW18" s="13">
        <f aca="true" t="shared" si="26" ref="BW18:BW32">SUM(C18-AV18)</f>
        <v>-95.39999999999964</v>
      </c>
      <c r="BX18" s="13">
        <f t="shared" si="25"/>
        <v>1226.5</v>
      </c>
      <c r="BY18" s="9"/>
    </row>
    <row r="19" spans="1:77" ht="12.75">
      <c r="A19" s="6">
        <v>4</v>
      </c>
      <c r="B19" s="7" t="s">
        <v>37</v>
      </c>
      <c r="C19" s="8">
        <v>2730.4</v>
      </c>
      <c r="D19" s="8">
        <f t="shared" si="1"/>
        <v>1638.4</v>
      </c>
      <c r="E19" s="9">
        <f t="shared" si="0"/>
        <v>60.005859947260475</v>
      </c>
      <c r="F19" s="10">
        <v>608.1</v>
      </c>
      <c r="G19" s="10">
        <v>403.4</v>
      </c>
      <c r="H19" s="9">
        <f t="shared" si="2"/>
        <v>66.33777339253412</v>
      </c>
      <c r="I19" s="10">
        <v>178.9</v>
      </c>
      <c r="J19" s="10">
        <v>146.4</v>
      </c>
      <c r="K19" s="9">
        <f t="shared" si="3"/>
        <v>81.83342649524874</v>
      </c>
      <c r="L19" s="10">
        <v>69.5</v>
      </c>
      <c r="M19" s="10">
        <v>69.5</v>
      </c>
      <c r="N19" s="9">
        <f t="shared" si="4"/>
        <v>100</v>
      </c>
      <c r="O19" s="10">
        <v>33.6</v>
      </c>
      <c r="P19" s="10">
        <v>27</v>
      </c>
      <c r="Q19" s="9">
        <f t="shared" si="5"/>
        <v>80.35714285714285</v>
      </c>
      <c r="R19" s="10">
        <v>209.5</v>
      </c>
      <c r="S19" s="10">
        <v>89.3</v>
      </c>
      <c r="T19" s="9">
        <f t="shared" si="6"/>
        <v>42.62529832935561</v>
      </c>
      <c r="U19" s="10">
        <v>63.5</v>
      </c>
      <c r="V19" s="10">
        <v>11.3</v>
      </c>
      <c r="W19" s="9">
        <f t="shared" si="7"/>
        <v>17.79527559055118</v>
      </c>
      <c r="X19" s="10">
        <v>0</v>
      </c>
      <c r="Y19" s="10"/>
      <c r="Z19" s="9" t="e">
        <f t="shared" si="8"/>
        <v>#DIV/0!</v>
      </c>
      <c r="AA19" s="10">
        <v>49.1</v>
      </c>
      <c r="AB19" s="10">
        <v>49.7</v>
      </c>
      <c r="AC19" s="9">
        <f t="shared" si="9"/>
        <v>101.22199592668024</v>
      </c>
      <c r="AD19" s="10">
        <v>0</v>
      </c>
      <c r="AE19" s="10"/>
      <c r="AF19" s="9" t="e">
        <f t="shared" si="10"/>
        <v>#DIV/0!</v>
      </c>
      <c r="AG19" s="10">
        <v>2122.3</v>
      </c>
      <c r="AH19" s="10">
        <v>1235</v>
      </c>
      <c r="AI19" s="9">
        <f t="shared" si="11"/>
        <v>58.19158460161146</v>
      </c>
      <c r="AJ19" s="9">
        <v>1489.5</v>
      </c>
      <c r="AK19" s="9">
        <v>973.3</v>
      </c>
      <c r="AL19" s="9">
        <f t="shared" si="12"/>
        <v>65.34407519301779</v>
      </c>
      <c r="AM19" s="9">
        <v>153</v>
      </c>
      <c r="AN19" s="9">
        <v>102</v>
      </c>
      <c r="AO19" s="9">
        <f t="shared" si="13"/>
        <v>66.66666666666666</v>
      </c>
      <c r="AP19" s="11"/>
      <c r="AQ19" s="11"/>
      <c r="AR19" s="9" t="e">
        <f t="shared" si="14"/>
        <v>#DIV/0!</v>
      </c>
      <c r="AS19" s="10">
        <v>650</v>
      </c>
      <c r="AT19" s="10">
        <v>199.1</v>
      </c>
      <c r="AU19" s="9">
        <f t="shared" si="15"/>
        <v>30.63076923076923</v>
      </c>
      <c r="AV19" s="11">
        <v>2838.9</v>
      </c>
      <c r="AW19" s="11">
        <v>1424.6</v>
      </c>
      <c r="AX19" s="9">
        <f t="shared" si="16"/>
        <v>50.18140829194407</v>
      </c>
      <c r="AY19" s="11">
        <v>672.9</v>
      </c>
      <c r="AZ19" s="11">
        <v>387</v>
      </c>
      <c r="BA19" s="9">
        <f t="shared" si="17"/>
        <v>57.51226036558181</v>
      </c>
      <c r="BB19" s="9">
        <v>671</v>
      </c>
      <c r="BC19" s="11">
        <v>385.6</v>
      </c>
      <c r="BD19" s="9">
        <f t="shared" si="18"/>
        <v>57.46646795827124</v>
      </c>
      <c r="BE19" s="11">
        <v>57.5</v>
      </c>
      <c r="BF19" s="11">
        <v>57.5</v>
      </c>
      <c r="BG19" s="9">
        <f t="shared" si="19"/>
        <v>100</v>
      </c>
      <c r="BH19" s="16">
        <v>787.4</v>
      </c>
      <c r="BI19" s="11">
        <v>434.1</v>
      </c>
      <c r="BJ19" s="9">
        <f t="shared" si="20"/>
        <v>55.13081026162053</v>
      </c>
      <c r="BK19" s="11">
        <v>983.4</v>
      </c>
      <c r="BL19" s="11">
        <v>515.9</v>
      </c>
      <c r="BM19" s="9">
        <f t="shared" si="21"/>
        <v>52.46085011185683</v>
      </c>
      <c r="BN19" s="12">
        <v>644.2</v>
      </c>
      <c r="BO19" s="12">
        <v>398.5</v>
      </c>
      <c r="BP19" s="9">
        <f t="shared" si="22"/>
        <v>61.859670909655385</v>
      </c>
      <c r="BQ19" s="12">
        <v>186</v>
      </c>
      <c r="BR19" s="12">
        <v>14.4</v>
      </c>
      <c r="BS19" s="9">
        <f t="shared" si="23"/>
        <v>7.741935483870968</v>
      </c>
      <c r="BT19" s="12"/>
      <c r="BU19" s="12"/>
      <c r="BV19" s="9" t="e">
        <f t="shared" si="24"/>
        <v>#DIV/0!</v>
      </c>
      <c r="BW19" s="13">
        <f t="shared" si="26"/>
        <v>-108.5</v>
      </c>
      <c r="BX19" s="13">
        <f t="shared" si="25"/>
        <v>213.80000000000018</v>
      </c>
      <c r="BY19" s="9"/>
    </row>
    <row r="20" spans="1:77" ht="12.75">
      <c r="A20" s="6">
        <v>5</v>
      </c>
      <c r="B20" s="7" t="s">
        <v>38</v>
      </c>
      <c r="C20" s="8">
        <v>3277.5</v>
      </c>
      <c r="D20" s="8">
        <f t="shared" si="1"/>
        <v>1993.4</v>
      </c>
      <c r="E20" s="9">
        <f t="shared" si="0"/>
        <v>60.82074752097636</v>
      </c>
      <c r="F20" s="10">
        <v>1710</v>
      </c>
      <c r="G20" s="10">
        <v>1107.9</v>
      </c>
      <c r="H20" s="9">
        <f t="shared" si="2"/>
        <v>64.78947368421053</v>
      </c>
      <c r="I20" s="10">
        <v>1203.9</v>
      </c>
      <c r="J20" s="10">
        <v>804.7</v>
      </c>
      <c r="K20" s="9">
        <f t="shared" si="3"/>
        <v>66.8410997591162</v>
      </c>
      <c r="L20" s="10">
        <v>1.1</v>
      </c>
      <c r="M20" s="10">
        <v>7.8</v>
      </c>
      <c r="N20" s="9">
        <f t="shared" si="4"/>
        <v>709.090909090909</v>
      </c>
      <c r="O20" s="10">
        <v>52.3</v>
      </c>
      <c r="P20" s="10">
        <v>9.1</v>
      </c>
      <c r="Q20" s="9">
        <f t="shared" si="5"/>
        <v>17.39961759082218</v>
      </c>
      <c r="R20" s="10">
        <v>309</v>
      </c>
      <c r="S20" s="10">
        <v>185.8</v>
      </c>
      <c r="T20" s="9">
        <f t="shared" si="6"/>
        <v>60.12944983818771</v>
      </c>
      <c r="U20" s="10">
        <v>137.7</v>
      </c>
      <c r="V20" s="10">
        <v>60.5</v>
      </c>
      <c r="W20" s="9">
        <f t="shared" si="7"/>
        <v>43.9360929557008</v>
      </c>
      <c r="X20" s="10">
        <v>0</v>
      </c>
      <c r="Y20" s="10"/>
      <c r="Z20" s="9" t="e">
        <f t="shared" si="8"/>
        <v>#DIV/0!</v>
      </c>
      <c r="AA20" s="10">
        <v>0</v>
      </c>
      <c r="AB20" s="10">
        <v>2.8</v>
      </c>
      <c r="AC20" s="9" t="e">
        <f t="shared" si="9"/>
        <v>#DIV/0!</v>
      </c>
      <c r="AD20" s="10">
        <v>0</v>
      </c>
      <c r="AE20" s="10"/>
      <c r="AF20" s="9" t="e">
        <f t="shared" si="10"/>
        <v>#DIV/0!</v>
      </c>
      <c r="AG20" s="10">
        <v>1567.5</v>
      </c>
      <c r="AH20" s="10">
        <v>885.5</v>
      </c>
      <c r="AI20" s="9">
        <f t="shared" si="11"/>
        <v>56.49122807017544</v>
      </c>
      <c r="AJ20" s="9">
        <v>973.5</v>
      </c>
      <c r="AK20" s="9">
        <v>628.2</v>
      </c>
      <c r="AL20" s="9">
        <f t="shared" si="12"/>
        <v>64.53004622496148</v>
      </c>
      <c r="AM20" s="9">
        <v>0</v>
      </c>
      <c r="AN20" s="9"/>
      <c r="AO20" s="9" t="e">
        <f t="shared" si="13"/>
        <v>#DIV/0!</v>
      </c>
      <c r="AP20" s="11"/>
      <c r="AQ20" s="11"/>
      <c r="AR20" s="9" t="e">
        <f t="shared" si="14"/>
        <v>#DIV/0!</v>
      </c>
      <c r="AS20" s="10">
        <v>132</v>
      </c>
      <c r="AT20" s="10">
        <v>72.2</v>
      </c>
      <c r="AU20" s="9">
        <f t="shared" si="15"/>
        <v>54.6969696969697</v>
      </c>
      <c r="AV20" s="11">
        <v>3293.4</v>
      </c>
      <c r="AW20" s="11">
        <v>1818</v>
      </c>
      <c r="AX20" s="9">
        <f t="shared" si="16"/>
        <v>55.20131171433776</v>
      </c>
      <c r="AY20" s="11">
        <v>840</v>
      </c>
      <c r="AZ20" s="11">
        <v>611.3</v>
      </c>
      <c r="BA20" s="9">
        <f t="shared" si="17"/>
        <v>72.77380952380952</v>
      </c>
      <c r="BB20" s="9">
        <v>642.6</v>
      </c>
      <c r="BC20" s="11">
        <v>414.9</v>
      </c>
      <c r="BD20" s="9">
        <f t="shared" si="18"/>
        <v>64.5658263305322</v>
      </c>
      <c r="BE20" s="11">
        <v>7.5</v>
      </c>
      <c r="BF20" s="11">
        <v>7.5</v>
      </c>
      <c r="BG20" s="9">
        <f t="shared" si="19"/>
        <v>100</v>
      </c>
      <c r="BH20" s="11">
        <v>761.8</v>
      </c>
      <c r="BI20" s="11">
        <v>369.9</v>
      </c>
      <c r="BJ20" s="9">
        <f t="shared" si="20"/>
        <v>48.55605145707535</v>
      </c>
      <c r="BK20" s="11">
        <v>1056.7</v>
      </c>
      <c r="BL20" s="11">
        <v>774.7</v>
      </c>
      <c r="BM20" s="9">
        <f t="shared" si="21"/>
        <v>73.31314469575092</v>
      </c>
      <c r="BN20" s="17">
        <v>812.7</v>
      </c>
      <c r="BO20" s="12">
        <v>573.1</v>
      </c>
      <c r="BP20" s="9">
        <f t="shared" si="22"/>
        <v>70.51802633197983</v>
      </c>
      <c r="BQ20" s="12">
        <v>166.1</v>
      </c>
      <c r="BR20" s="12">
        <v>152.8</v>
      </c>
      <c r="BS20" s="9">
        <f t="shared" si="23"/>
        <v>91.99277543648405</v>
      </c>
      <c r="BT20" s="12"/>
      <c r="BU20" s="12"/>
      <c r="BV20" s="9" t="e">
        <f t="shared" si="24"/>
        <v>#DIV/0!</v>
      </c>
      <c r="BW20" s="13">
        <f t="shared" si="26"/>
        <v>-15.900000000000091</v>
      </c>
      <c r="BX20" s="13">
        <f t="shared" si="25"/>
        <v>175.4000000000001</v>
      </c>
      <c r="BY20" s="9"/>
    </row>
    <row r="21" spans="1:77" ht="12.75">
      <c r="A21" s="6">
        <v>6</v>
      </c>
      <c r="B21" s="7" t="s">
        <v>39</v>
      </c>
      <c r="C21" s="8">
        <v>2797.2</v>
      </c>
      <c r="D21" s="8">
        <f t="shared" si="1"/>
        <v>1786.5</v>
      </c>
      <c r="E21" s="9">
        <f t="shared" si="0"/>
        <v>63.86743886743888</v>
      </c>
      <c r="F21" s="10">
        <v>566.2</v>
      </c>
      <c r="G21" s="10">
        <v>285.6</v>
      </c>
      <c r="H21" s="9">
        <f t="shared" si="2"/>
        <v>50.441540091840345</v>
      </c>
      <c r="I21" s="10">
        <v>263.9</v>
      </c>
      <c r="J21" s="10">
        <v>164.8</v>
      </c>
      <c r="K21" s="9">
        <f t="shared" si="3"/>
        <v>62.44789693065557</v>
      </c>
      <c r="L21" s="10">
        <v>6</v>
      </c>
      <c r="M21" s="10">
        <v>6.6</v>
      </c>
      <c r="N21" s="9">
        <f t="shared" si="4"/>
        <v>109.99999999999999</v>
      </c>
      <c r="O21" s="10">
        <v>47.5</v>
      </c>
      <c r="P21" s="10">
        <v>12.1</v>
      </c>
      <c r="Q21" s="9">
        <f t="shared" si="5"/>
        <v>25.473684210526315</v>
      </c>
      <c r="R21" s="10">
        <v>223.8</v>
      </c>
      <c r="S21" s="10">
        <v>74.6</v>
      </c>
      <c r="T21" s="9">
        <f t="shared" si="6"/>
        <v>33.33333333333333</v>
      </c>
      <c r="U21" s="10">
        <v>18.9</v>
      </c>
      <c r="V21" s="10">
        <v>4.1</v>
      </c>
      <c r="W21" s="9">
        <f t="shared" si="7"/>
        <v>21.693121693121693</v>
      </c>
      <c r="X21" s="10">
        <v>0</v>
      </c>
      <c r="Y21" s="10"/>
      <c r="Z21" s="9" t="e">
        <f t="shared" si="8"/>
        <v>#DIV/0!</v>
      </c>
      <c r="AA21" s="10">
        <v>0.2</v>
      </c>
      <c r="AB21" s="10">
        <v>2.8</v>
      </c>
      <c r="AC21" s="9">
        <f t="shared" si="9"/>
        <v>1399.9999999999998</v>
      </c>
      <c r="AD21" s="10">
        <v>0</v>
      </c>
      <c r="AE21" s="10"/>
      <c r="AF21" s="9" t="e">
        <f t="shared" si="10"/>
        <v>#DIV/0!</v>
      </c>
      <c r="AG21" s="10">
        <v>2376.5</v>
      </c>
      <c r="AH21" s="10">
        <v>1500.9</v>
      </c>
      <c r="AI21" s="9">
        <f t="shared" si="11"/>
        <v>63.15590153587208</v>
      </c>
      <c r="AJ21" s="9">
        <v>1525.2</v>
      </c>
      <c r="AK21" s="9">
        <v>993.7</v>
      </c>
      <c r="AL21" s="9">
        <f t="shared" si="12"/>
        <v>65.15211119853134</v>
      </c>
      <c r="AM21" s="9">
        <v>0</v>
      </c>
      <c r="AN21" s="9"/>
      <c r="AO21" s="9" t="e">
        <f t="shared" si="13"/>
        <v>#DIV/0!</v>
      </c>
      <c r="AP21" s="11"/>
      <c r="AQ21" s="11"/>
      <c r="AR21" s="9" t="e">
        <f t="shared" si="14"/>
        <v>#DIV/0!</v>
      </c>
      <c r="AS21" s="10">
        <v>86</v>
      </c>
      <c r="AT21" s="10">
        <v>79.1</v>
      </c>
      <c r="AU21" s="9">
        <f t="shared" si="15"/>
        <v>91.9767441860465</v>
      </c>
      <c r="AV21" s="11">
        <v>2904.9</v>
      </c>
      <c r="AW21" s="11">
        <v>1628.5</v>
      </c>
      <c r="AX21" s="9">
        <f t="shared" si="16"/>
        <v>56.06044958518366</v>
      </c>
      <c r="AY21" s="11">
        <v>708.2</v>
      </c>
      <c r="AZ21" s="11">
        <v>415.1</v>
      </c>
      <c r="BA21" s="9">
        <f t="shared" si="17"/>
        <v>58.61338604913866</v>
      </c>
      <c r="BB21" s="9">
        <v>671</v>
      </c>
      <c r="BC21" s="11">
        <v>381.7</v>
      </c>
      <c r="BD21" s="9">
        <f t="shared" si="18"/>
        <v>56.88524590163935</v>
      </c>
      <c r="BE21" s="11">
        <v>7.6</v>
      </c>
      <c r="BF21" s="11">
        <v>7.5</v>
      </c>
      <c r="BG21" s="9">
        <f t="shared" si="19"/>
        <v>98.6842105263158</v>
      </c>
      <c r="BH21" s="11">
        <v>823.5</v>
      </c>
      <c r="BI21" s="11">
        <v>330.8</v>
      </c>
      <c r="BJ21" s="9">
        <f t="shared" si="20"/>
        <v>40.17000607164542</v>
      </c>
      <c r="BK21" s="16">
        <v>848.3</v>
      </c>
      <c r="BL21" s="11">
        <v>508.7</v>
      </c>
      <c r="BM21" s="9">
        <f t="shared" si="21"/>
        <v>59.96699280914771</v>
      </c>
      <c r="BN21" s="12">
        <v>595.4</v>
      </c>
      <c r="BO21" s="12">
        <v>334.8</v>
      </c>
      <c r="BP21" s="9">
        <f t="shared" si="22"/>
        <v>56.23110513940208</v>
      </c>
      <c r="BQ21" s="12">
        <v>161.1</v>
      </c>
      <c r="BR21" s="12">
        <v>106.4</v>
      </c>
      <c r="BS21" s="9">
        <f t="shared" si="23"/>
        <v>66.0459342023588</v>
      </c>
      <c r="BT21" s="12"/>
      <c r="BU21" s="12"/>
      <c r="BV21" s="9" t="e">
        <f t="shared" si="24"/>
        <v>#DIV/0!</v>
      </c>
      <c r="BW21" s="13">
        <f t="shared" si="26"/>
        <v>-107.70000000000027</v>
      </c>
      <c r="BX21" s="13">
        <f t="shared" si="25"/>
        <v>158</v>
      </c>
      <c r="BY21" s="9"/>
    </row>
    <row r="22" spans="1:77" ht="12.75">
      <c r="A22" s="6">
        <v>7</v>
      </c>
      <c r="B22" s="7" t="s">
        <v>40</v>
      </c>
      <c r="C22" s="8">
        <v>1929</v>
      </c>
      <c r="D22" s="8">
        <f t="shared" si="1"/>
        <v>1242.3</v>
      </c>
      <c r="E22" s="9">
        <f t="shared" si="0"/>
        <v>64.40124416796267</v>
      </c>
      <c r="F22" s="10">
        <v>365</v>
      </c>
      <c r="G22" s="10">
        <v>269.5</v>
      </c>
      <c r="H22" s="9">
        <f t="shared" si="2"/>
        <v>73.83561643835617</v>
      </c>
      <c r="I22" s="10">
        <v>15.1</v>
      </c>
      <c r="J22" s="10">
        <v>12.1</v>
      </c>
      <c r="K22" s="9">
        <f t="shared" si="3"/>
        <v>80.13245033112582</v>
      </c>
      <c r="L22" s="10"/>
      <c r="M22" s="10"/>
      <c r="N22" s="9" t="e">
        <f t="shared" si="4"/>
        <v>#DIV/0!</v>
      </c>
      <c r="O22" s="10">
        <v>25.6</v>
      </c>
      <c r="P22" s="10">
        <v>5.3</v>
      </c>
      <c r="Q22" s="9">
        <f t="shared" si="5"/>
        <v>20.703124999999996</v>
      </c>
      <c r="R22" s="10">
        <v>94.9</v>
      </c>
      <c r="S22" s="10">
        <v>13.8</v>
      </c>
      <c r="T22" s="9">
        <f t="shared" si="6"/>
        <v>14.541622760800843</v>
      </c>
      <c r="U22" s="10">
        <v>63.1</v>
      </c>
      <c r="V22" s="10">
        <v>2.9</v>
      </c>
      <c r="W22" s="9">
        <f t="shared" si="7"/>
        <v>4.595879556259905</v>
      </c>
      <c r="X22" s="10">
        <v>0</v>
      </c>
      <c r="Y22" s="10"/>
      <c r="Z22" s="9" t="e">
        <f t="shared" si="8"/>
        <v>#DIV/0!</v>
      </c>
      <c r="AA22" s="10">
        <v>15.8</v>
      </c>
      <c r="AB22" s="10">
        <v>19.2</v>
      </c>
      <c r="AC22" s="9">
        <f t="shared" si="9"/>
        <v>121.51898734177213</v>
      </c>
      <c r="AD22" s="10">
        <v>0</v>
      </c>
      <c r="AE22" s="10"/>
      <c r="AF22" s="9" t="e">
        <f t="shared" si="10"/>
        <v>#DIV/0!</v>
      </c>
      <c r="AG22" s="10">
        <v>1563.9</v>
      </c>
      <c r="AH22" s="10">
        <v>972.8</v>
      </c>
      <c r="AI22" s="9">
        <f t="shared" si="11"/>
        <v>62.20346569473752</v>
      </c>
      <c r="AJ22" s="9">
        <v>1070.2</v>
      </c>
      <c r="AK22" s="9">
        <v>697.2</v>
      </c>
      <c r="AL22" s="9">
        <f t="shared" si="12"/>
        <v>65.14670155111195</v>
      </c>
      <c r="AM22" s="9">
        <v>229.9</v>
      </c>
      <c r="AN22" s="9">
        <v>152.8</v>
      </c>
      <c r="AO22" s="9">
        <f t="shared" si="13"/>
        <v>66.46367986080905</v>
      </c>
      <c r="AP22" s="11"/>
      <c r="AQ22" s="11"/>
      <c r="AR22" s="9" t="e">
        <f t="shared" si="14"/>
        <v>#DIV/0!</v>
      </c>
      <c r="AS22" s="10">
        <v>45.4</v>
      </c>
      <c r="AT22" s="10">
        <v>21.6</v>
      </c>
      <c r="AU22" s="9">
        <f t="shared" si="15"/>
        <v>47.57709251101322</v>
      </c>
      <c r="AV22" s="11">
        <v>1930</v>
      </c>
      <c r="AW22" s="11">
        <v>932.1</v>
      </c>
      <c r="AX22" s="9">
        <f t="shared" si="16"/>
        <v>48.29533678756477</v>
      </c>
      <c r="AY22" s="11">
        <v>690.4</v>
      </c>
      <c r="AZ22" s="11">
        <v>454.4</v>
      </c>
      <c r="BA22" s="9">
        <f t="shared" si="17"/>
        <v>65.81691772885284</v>
      </c>
      <c r="BB22" s="9">
        <v>678.8</v>
      </c>
      <c r="BC22" s="11">
        <v>444</v>
      </c>
      <c r="BD22" s="9">
        <f t="shared" si="18"/>
        <v>65.40954625810254</v>
      </c>
      <c r="BE22" s="11">
        <v>112.6</v>
      </c>
      <c r="BF22" s="11">
        <v>13.6</v>
      </c>
      <c r="BG22" s="9">
        <f t="shared" si="19"/>
        <v>12.078152753108348</v>
      </c>
      <c r="BH22" s="16">
        <v>335.5</v>
      </c>
      <c r="BI22" s="11">
        <v>66.9</v>
      </c>
      <c r="BJ22" s="9">
        <f t="shared" si="20"/>
        <v>19.94038748137109</v>
      </c>
      <c r="BK22" s="11">
        <v>598.1</v>
      </c>
      <c r="BL22" s="11">
        <v>373</v>
      </c>
      <c r="BM22" s="9">
        <f t="shared" si="21"/>
        <v>62.36415315164688</v>
      </c>
      <c r="BN22" s="12">
        <v>436.2</v>
      </c>
      <c r="BO22" s="12">
        <v>278.7</v>
      </c>
      <c r="BP22" s="9">
        <f t="shared" si="22"/>
        <v>63.89270976616231</v>
      </c>
      <c r="BQ22" s="12">
        <v>118.7</v>
      </c>
      <c r="BR22" s="12">
        <v>76.7</v>
      </c>
      <c r="BS22" s="9">
        <f>BR22/BQ22*100</f>
        <v>64.61668070766639</v>
      </c>
      <c r="BT22" s="12"/>
      <c r="BU22" s="12"/>
      <c r="BV22" s="9" t="e">
        <f t="shared" si="24"/>
        <v>#DIV/0!</v>
      </c>
      <c r="BW22" s="13">
        <f t="shared" si="26"/>
        <v>-1</v>
      </c>
      <c r="BX22" s="13">
        <f t="shared" si="25"/>
        <v>310.19999999999993</v>
      </c>
      <c r="BY22" s="9"/>
    </row>
    <row r="23" spans="1:77" ht="12.75">
      <c r="A23" s="6">
        <v>8</v>
      </c>
      <c r="B23" s="7" t="s">
        <v>41</v>
      </c>
      <c r="C23" s="8">
        <v>4297.8</v>
      </c>
      <c r="D23" s="8">
        <f t="shared" si="1"/>
        <v>2513.9</v>
      </c>
      <c r="E23" s="9">
        <f t="shared" si="0"/>
        <v>58.492717204150956</v>
      </c>
      <c r="F23" s="10">
        <v>1093.3</v>
      </c>
      <c r="G23" s="10">
        <v>538.7</v>
      </c>
      <c r="H23" s="9">
        <f t="shared" si="2"/>
        <v>49.272843684258675</v>
      </c>
      <c r="I23" s="10">
        <v>412.7</v>
      </c>
      <c r="J23" s="10">
        <v>330.9</v>
      </c>
      <c r="K23" s="9">
        <f t="shared" si="3"/>
        <v>80.17930700266537</v>
      </c>
      <c r="L23" s="10"/>
      <c r="M23" s="10">
        <v>1</v>
      </c>
      <c r="N23" s="9" t="e">
        <f t="shared" si="4"/>
        <v>#DIV/0!</v>
      </c>
      <c r="O23" s="10">
        <v>75.8</v>
      </c>
      <c r="P23" s="10">
        <v>6</v>
      </c>
      <c r="Q23" s="9">
        <f t="shared" si="5"/>
        <v>7.9155672823219</v>
      </c>
      <c r="R23" s="10">
        <v>563.2</v>
      </c>
      <c r="S23" s="10">
        <v>91.1</v>
      </c>
      <c r="T23" s="9">
        <f t="shared" si="6"/>
        <v>16.175426136363637</v>
      </c>
      <c r="U23" s="10">
        <v>30.6</v>
      </c>
      <c r="V23" s="10">
        <v>1.8</v>
      </c>
      <c r="W23" s="9">
        <f t="shared" si="7"/>
        <v>5.88235294117647</v>
      </c>
      <c r="X23" s="10">
        <v>0</v>
      </c>
      <c r="Y23" s="10"/>
      <c r="Z23" s="9" t="e">
        <f t="shared" si="8"/>
        <v>#DIV/0!</v>
      </c>
      <c r="AA23" s="10">
        <v>3</v>
      </c>
      <c r="AB23" s="10">
        <v>2.8</v>
      </c>
      <c r="AC23" s="9">
        <f t="shared" si="9"/>
        <v>93.33333333333333</v>
      </c>
      <c r="AD23" s="10">
        <v>0</v>
      </c>
      <c r="AE23" s="10"/>
      <c r="AF23" s="9" t="e">
        <f t="shared" si="10"/>
        <v>#DIV/0!</v>
      </c>
      <c r="AG23" s="10">
        <v>2821.1</v>
      </c>
      <c r="AH23" s="10">
        <v>1975.2</v>
      </c>
      <c r="AI23" s="9">
        <f t="shared" si="11"/>
        <v>70.01524228137961</v>
      </c>
      <c r="AJ23" s="9">
        <v>1228.2</v>
      </c>
      <c r="AK23" s="9">
        <v>805.7</v>
      </c>
      <c r="AL23" s="9">
        <f t="shared" si="12"/>
        <v>65.60006513597133</v>
      </c>
      <c r="AM23" s="9">
        <v>0</v>
      </c>
      <c r="AN23" s="9"/>
      <c r="AO23" s="9" t="e">
        <f t="shared" si="13"/>
        <v>#DIV/0!</v>
      </c>
      <c r="AP23" s="11"/>
      <c r="AQ23" s="11"/>
      <c r="AR23" s="9" t="e">
        <f t="shared" si="14"/>
        <v>#DIV/0!</v>
      </c>
      <c r="AS23" s="10">
        <v>192</v>
      </c>
      <c r="AT23" s="10">
        <v>66.7</v>
      </c>
      <c r="AU23" s="9">
        <f t="shared" si="15"/>
        <v>34.739583333333336</v>
      </c>
      <c r="AV23" s="11">
        <v>4348.4</v>
      </c>
      <c r="AW23" s="11">
        <v>1704.3</v>
      </c>
      <c r="AX23" s="9">
        <f t="shared" si="16"/>
        <v>39.19372642811149</v>
      </c>
      <c r="AY23" s="11">
        <v>699.4</v>
      </c>
      <c r="AZ23" s="11">
        <v>420.3</v>
      </c>
      <c r="BA23" s="9">
        <f t="shared" si="17"/>
        <v>60.094366599942816</v>
      </c>
      <c r="BB23" s="9">
        <v>671</v>
      </c>
      <c r="BC23" s="11">
        <v>391.9</v>
      </c>
      <c r="BD23" s="9">
        <f t="shared" si="18"/>
        <v>58.4053651266766</v>
      </c>
      <c r="BE23" s="11">
        <v>25.1</v>
      </c>
      <c r="BF23" s="11">
        <v>7.5</v>
      </c>
      <c r="BG23" s="9">
        <f t="shared" si="19"/>
        <v>29.880478087649397</v>
      </c>
      <c r="BH23" s="11">
        <v>1313.9</v>
      </c>
      <c r="BI23" s="11">
        <v>789.3</v>
      </c>
      <c r="BJ23" s="9">
        <f t="shared" si="20"/>
        <v>60.07306492122687</v>
      </c>
      <c r="BK23" s="11">
        <v>876.6</v>
      </c>
      <c r="BL23" s="11">
        <v>456.9</v>
      </c>
      <c r="BM23" s="9">
        <f t="shared" si="21"/>
        <v>52.12183436002738</v>
      </c>
      <c r="BN23" s="12">
        <v>643</v>
      </c>
      <c r="BO23" s="12">
        <v>381.8</v>
      </c>
      <c r="BP23" s="9">
        <f t="shared" si="22"/>
        <v>59.377916018662525</v>
      </c>
      <c r="BQ23" s="17">
        <v>45</v>
      </c>
      <c r="BR23" s="12">
        <v>35</v>
      </c>
      <c r="BS23" s="9">
        <f t="shared" si="23"/>
        <v>77.77777777777779</v>
      </c>
      <c r="BT23" s="12"/>
      <c r="BU23" s="12"/>
      <c r="BV23" s="9" t="e">
        <f t="shared" si="24"/>
        <v>#DIV/0!</v>
      </c>
      <c r="BW23" s="13">
        <f t="shared" si="26"/>
        <v>-50.599999999999454</v>
      </c>
      <c r="BX23" s="13">
        <f t="shared" si="25"/>
        <v>809.6000000000001</v>
      </c>
      <c r="BY23" s="9"/>
    </row>
    <row r="24" spans="1:77" ht="12.75">
      <c r="A24" s="6">
        <v>9</v>
      </c>
      <c r="B24" s="7" t="s">
        <v>42</v>
      </c>
      <c r="C24" s="8">
        <v>7251.1</v>
      </c>
      <c r="D24" s="8">
        <f t="shared" si="1"/>
        <v>4001.3</v>
      </c>
      <c r="E24" s="9">
        <f t="shared" si="0"/>
        <v>55.18197239039594</v>
      </c>
      <c r="F24" s="10">
        <v>1423.8</v>
      </c>
      <c r="G24" s="10">
        <v>839.3</v>
      </c>
      <c r="H24" s="9">
        <f t="shared" si="2"/>
        <v>58.94788593903638</v>
      </c>
      <c r="I24" s="10">
        <v>741.4</v>
      </c>
      <c r="J24" s="10">
        <v>453.1</v>
      </c>
      <c r="K24" s="9">
        <f t="shared" si="3"/>
        <v>61.11410844348531</v>
      </c>
      <c r="L24" s="10">
        <v>46.4</v>
      </c>
      <c r="M24" s="10">
        <v>50.3</v>
      </c>
      <c r="N24" s="9">
        <f t="shared" si="4"/>
        <v>108.40517241379311</v>
      </c>
      <c r="O24" s="10">
        <v>65.6</v>
      </c>
      <c r="P24" s="10">
        <v>21.3</v>
      </c>
      <c r="Q24" s="9">
        <f t="shared" si="5"/>
        <v>32.46951219512196</v>
      </c>
      <c r="R24" s="10">
        <v>524.6</v>
      </c>
      <c r="S24" s="10">
        <v>130.8</v>
      </c>
      <c r="T24" s="9">
        <f t="shared" si="6"/>
        <v>24.93328250095311</v>
      </c>
      <c r="U24" s="10">
        <v>30.8</v>
      </c>
      <c r="V24" s="10">
        <v>27.9</v>
      </c>
      <c r="W24" s="9">
        <f t="shared" si="7"/>
        <v>90.58441558441558</v>
      </c>
      <c r="X24" s="10">
        <v>0</v>
      </c>
      <c r="Y24" s="10"/>
      <c r="Z24" s="9" t="e">
        <f t="shared" si="8"/>
        <v>#DIV/0!</v>
      </c>
      <c r="AA24" s="10">
        <v>0</v>
      </c>
      <c r="AB24" s="10">
        <v>15.6</v>
      </c>
      <c r="AC24" s="9" t="e">
        <f t="shared" si="9"/>
        <v>#DIV/0!</v>
      </c>
      <c r="AD24" s="10">
        <v>0</v>
      </c>
      <c r="AE24" s="10"/>
      <c r="AF24" s="9" t="e">
        <f t="shared" si="10"/>
        <v>#DIV/0!</v>
      </c>
      <c r="AG24" s="10">
        <v>4732.9</v>
      </c>
      <c r="AH24" s="10">
        <v>3162</v>
      </c>
      <c r="AI24" s="9">
        <f t="shared" si="11"/>
        <v>66.80893321219548</v>
      </c>
      <c r="AJ24" s="9">
        <v>2447</v>
      </c>
      <c r="AK24" s="9">
        <v>1600.8</v>
      </c>
      <c r="AL24" s="9">
        <f t="shared" si="12"/>
        <v>65.41888026154474</v>
      </c>
      <c r="AM24" s="9">
        <v>175.7</v>
      </c>
      <c r="AN24" s="9">
        <v>117.8</v>
      </c>
      <c r="AO24" s="9">
        <f t="shared" si="13"/>
        <v>67.04610130904952</v>
      </c>
      <c r="AP24" s="11"/>
      <c r="AQ24" s="11"/>
      <c r="AR24" s="9" t="e">
        <f t="shared" si="14"/>
        <v>#DIV/0!</v>
      </c>
      <c r="AS24" s="10">
        <v>759.3</v>
      </c>
      <c r="AT24" s="10">
        <v>759.9</v>
      </c>
      <c r="AU24" s="9">
        <f t="shared" si="15"/>
        <v>100.07902015013829</v>
      </c>
      <c r="AV24" s="11">
        <v>7258.4</v>
      </c>
      <c r="AW24" s="11">
        <v>3825.9</v>
      </c>
      <c r="AX24" s="9">
        <f t="shared" si="16"/>
        <v>52.70996362834784</v>
      </c>
      <c r="AY24" s="11">
        <v>717.5</v>
      </c>
      <c r="AZ24" s="11">
        <v>400.1</v>
      </c>
      <c r="BA24" s="9">
        <f t="shared" si="17"/>
        <v>55.76306620209059</v>
      </c>
      <c r="BB24" s="9">
        <v>696.5</v>
      </c>
      <c r="BC24" s="11">
        <v>380.6</v>
      </c>
      <c r="BD24" s="9">
        <f t="shared" si="18"/>
        <v>54.64465183058148</v>
      </c>
      <c r="BE24" s="11">
        <v>38.9</v>
      </c>
      <c r="BF24" s="11">
        <v>38.9</v>
      </c>
      <c r="BG24" s="9">
        <f t="shared" si="19"/>
        <v>100</v>
      </c>
      <c r="BH24" s="11">
        <v>1191.1</v>
      </c>
      <c r="BI24" s="11">
        <v>702.9</v>
      </c>
      <c r="BJ24" s="9">
        <f t="shared" si="20"/>
        <v>59.0126773570649</v>
      </c>
      <c r="BK24" s="11">
        <v>1905.7</v>
      </c>
      <c r="BL24" s="11">
        <v>1362.7</v>
      </c>
      <c r="BM24" s="9">
        <f t="shared" si="21"/>
        <v>71.5065330324815</v>
      </c>
      <c r="BN24" s="12">
        <v>0</v>
      </c>
      <c r="BO24" s="12">
        <v>0</v>
      </c>
      <c r="BP24" s="9" t="e">
        <f t="shared" si="22"/>
        <v>#DIV/0!</v>
      </c>
      <c r="BQ24" s="12">
        <v>0</v>
      </c>
      <c r="BR24" s="12"/>
      <c r="BS24" s="9" t="e">
        <f t="shared" si="23"/>
        <v>#DIV/0!</v>
      </c>
      <c r="BT24" s="12"/>
      <c r="BU24" s="12"/>
      <c r="BV24" s="9" t="e">
        <f t="shared" si="24"/>
        <v>#DIV/0!</v>
      </c>
      <c r="BW24" s="13">
        <f t="shared" si="26"/>
        <v>-7.299999999999272</v>
      </c>
      <c r="BX24" s="13">
        <f t="shared" si="25"/>
        <v>175.4000000000001</v>
      </c>
      <c r="BY24" s="9"/>
    </row>
    <row r="25" spans="1:77" ht="15.75" customHeight="1">
      <c r="A25" s="6">
        <v>10</v>
      </c>
      <c r="B25" s="7" t="s">
        <v>43</v>
      </c>
      <c r="C25" s="8">
        <v>1914.8</v>
      </c>
      <c r="D25" s="8">
        <f t="shared" si="1"/>
        <v>1196</v>
      </c>
      <c r="E25" s="9">
        <f t="shared" si="0"/>
        <v>62.4608314184249</v>
      </c>
      <c r="F25" s="10">
        <v>261</v>
      </c>
      <c r="G25" s="10">
        <v>92.2</v>
      </c>
      <c r="H25" s="9">
        <f t="shared" si="2"/>
        <v>35.32567049808429</v>
      </c>
      <c r="I25" s="10">
        <v>78.1</v>
      </c>
      <c r="J25" s="10">
        <v>30.5</v>
      </c>
      <c r="K25" s="9">
        <f t="shared" si="3"/>
        <v>39.052496798975675</v>
      </c>
      <c r="L25" s="10">
        <v>0</v>
      </c>
      <c r="M25" s="10"/>
      <c r="N25" s="9" t="e">
        <f>M25/L25*100</f>
        <v>#DIV/0!</v>
      </c>
      <c r="O25" s="10">
        <v>34.8</v>
      </c>
      <c r="P25" s="10">
        <v>4</v>
      </c>
      <c r="Q25" s="9">
        <f t="shared" si="5"/>
        <v>11.49425287356322</v>
      </c>
      <c r="R25" s="10">
        <v>130</v>
      </c>
      <c r="S25" s="10">
        <v>22.1</v>
      </c>
      <c r="T25" s="9">
        <f t="shared" si="6"/>
        <v>17</v>
      </c>
      <c r="U25" s="10">
        <v>4.3</v>
      </c>
      <c r="V25" s="10">
        <v>0.1</v>
      </c>
      <c r="W25" s="9">
        <f t="shared" si="7"/>
        <v>2.3255813953488373</v>
      </c>
      <c r="X25" s="10">
        <v>0</v>
      </c>
      <c r="Y25" s="10"/>
      <c r="Z25" s="9" t="e">
        <f t="shared" si="8"/>
        <v>#DIV/0!</v>
      </c>
      <c r="AA25" s="10">
        <v>9.8</v>
      </c>
      <c r="AB25" s="10">
        <v>6</v>
      </c>
      <c r="AC25" s="9">
        <f t="shared" si="9"/>
        <v>61.22448979591836</v>
      </c>
      <c r="AD25" s="10">
        <v>0</v>
      </c>
      <c r="AE25" s="10"/>
      <c r="AF25" s="9" t="e">
        <f t="shared" si="10"/>
        <v>#DIV/0!</v>
      </c>
      <c r="AG25" s="10">
        <v>1653.8</v>
      </c>
      <c r="AH25" s="10">
        <v>1103.8</v>
      </c>
      <c r="AI25" s="9">
        <f t="shared" si="11"/>
        <v>66.74325795138469</v>
      </c>
      <c r="AJ25" s="9">
        <v>1409.8</v>
      </c>
      <c r="AK25" s="9">
        <v>930.3</v>
      </c>
      <c r="AL25" s="9">
        <f t="shared" si="12"/>
        <v>65.98808341608738</v>
      </c>
      <c r="AM25" s="9">
        <v>43.7</v>
      </c>
      <c r="AN25" s="9">
        <v>29</v>
      </c>
      <c r="AO25" s="9">
        <f t="shared" si="13"/>
        <v>66.36155606407323</v>
      </c>
      <c r="AP25" s="11"/>
      <c r="AQ25" s="11"/>
      <c r="AR25" s="9" t="e">
        <f t="shared" si="14"/>
        <v>#DIV/0!</v>
      </c>
      <c r="AS25" s="10">
        <v>200</v>
      </c>
      <c r="AT25" s="10">
        <v>99.3</v>
      </c>
      <c r="AU25" s="9">
        <f t="shared" si="15"/>
        <v>49.65</v>
      </c>
      <c r="AV25" s="11">
        <v>1938</v>
      </c>
      <c r="AW25" s="11">
        <v>1168</v>
      </c>
      <c r="AX25" s="9">
        <f t="shared" si="16"/>
        <v>60.26831785345718</v>
      </c>
      <c r="AY25" s="11">
        <v>681.8</v>
      </c>
      <c r="AZ25" s="11">
        <v>426</v>
      </c>
      <c r="BA25" s="9">
        <f t="shared" si="17"/>
        <v>62.48166617776475</v>
      </c>
      <c r="BB25" s="9">
        <v>665</v>
      </c>
      <c r="BC25" s="11">
        <v>409.7</v>
      </c>
      <c r="BD25" s="9">
        <f t="shared" si="18"/>
        <v>61.60902255639098</v>
      </c>
      <c r="BE25" s="11">
        <v>7.5</v>
      </c>
      <c r="BF25" s="11">
        <v>7.5</v>
      </c>
      <c r="BG25" s="9">
        <f t="shared" si="19"/>
        <v>100</v>
      </c>
      <c r="BH25" s="11">
        <v>483.5</v>
      </c>
      <c r="BI25" s="11">
        <v>280.2</v>
      </c>
      <c r="BJ25" s="9">
        <f t="shared" si="20"/>
        <v>57.952430196483974</v>
      </c>
      <c r="BK25" s="16">
        <v>708</v>
      </c>
      <c r="BL25" s="11">
        <v>421.3</v>
      </c>
      <c r="BM25" s="9">
        <f t="shared" si="21"/>
        <v>59.50564971751413</v>
      </c>
      <c r="BN25" s="12">
        <v>534.3</v>
      </c>
      <c r="BO25" s="12">
        <v>303.5</v>
      </c>
      <c r="BP25" s="9">
        <f t="shared" si="22"/>
        <v>56.803294029571404</v>
      </c>
      <c r="BQ25" s="17">
        <v>101.7</v>
      </c>
      <c r="BR25" s="12">
        <v>72</v>
      </c>
      <c r="BS25" s="9">
        <f t="shared" si="23"/>
        <v>70.79646017699115</v>
      </c>
      <c r="BT25" s="12"/>
      <c r="BU25" s="12"/>
      <c r="BV25" s="9" t="e">
        <f t="shared" si="24"/>
        <v>#DIV/0!</v>
      </c>
      <c r="BW25" s="13">
        <f t="shared" si="26"/>
        <v>-23.200000000000045</v>
      </c>
      <c r="BX25" s="13">
        <f t="shared" si="25"/>
        <v>28</v>
      </c>
      <c r="BY25" s="9"/>
    </row>
    <row r="26" spans="1:77" ht="12.75">
      <c r="A26" s="6">
        <v>11</v>
      </c>
      <c r="B26" s="7" t="s">
        <v>44</v>
      </c>
      <c r="C26" s="8">
        <v>2430.5</v>
      </c>
      <c r="D26" s="8">
        <f t="shared" si="1"/>
        <v>1381.5</v>
      </c>
      <c r="E26" s="9">
        <f t="shared" si="0"/>
        <v>56.84015634643077</v>
      </c>
      <c r="F26" s="10">
        <v>170.2</v>
      </c>
      <c r="G26" s="10">
        <v>69.6</v>
      </c>
      <c r="H26" s="9">
        <f t="shared" si="2"/>
        <v>40.8930669800235</v>
      </c>
      <c r="I26" s="10">
        <v>42.4</v>
      </c>
      <c r="J26" s="10">
        <v>28</v>
      </c>
      <c r="K26" s="9">
        <f t="shared" si="3"/>
        <v>66.03773584905662</v>
      </c>
      <c r="L26" s="10">
        <v>1.4</v>
      </c>
      <c r="M26" s="10">
        <v>3.9</v>
      </c>
      <c r="N26" s="9">
        <f t="shared" si="4"/>
        <v>278.5714285714286</v>
      </c>
      <c r="O26" s="10">
        <v>30.2</v>
      </c>
      <c r="P26" s="10">
        <v>6.4</v>
      </c>
      <c r="Q26" s="9">
        <f t="shared" si="5"/>
        <v>21.192052980132452</v>
      </c>
      <c r="R26" s="10">
        <v>74</v>
      </c>
      <c r="S26" s="10">
        <v>8.4</v>
      </c>
      <c r="T26" s="9">
        <f t="shared" si="6"/>
        <v>11.351351351351353</v>
      </c>
      <c r="U26" s="10">
        <v>16.2</v>
      </c>
      <c r="V26" s="10">
        <v>2.6</v>
      </c>
      <c r="W26" s="9">
        <f t="shared" si="7"/>
        <v>16.049382716049383</v>
      </c>
      <c r="X26" s="10">
        <v>0</v>
      </c>
      <c r="Y26" s="10">
        <v>6.7</v>
      </c>
      <c r="Z26" s="9" t="e">
        <f t="shared" si="8"/>
        <v>#DIV/0!</v>
      </c>
      <c r="AA26" s="10">
        <v>0</v>
      </c>
      <c r="AB26" s="10"/>
      <c r="AC26" s="9" t="e">
        <f t="shared" si="9"/>
        <v>#DIV/0!</v>
      </c>
      <c r="AD26" s="10">
        <v>0</v>
      </c>
      <c r="AE26" s="10"/>
      <c r="AF26" s="9" t="e">
        <f t="shared" si="10"/>
        <v>#DIV/0!</v>
      </c>
      <c r="AG26" s="10">
        <v>2260.3</v>
      </c>
      <c r="AH26" s="10">
        <v>1311.9</v>
      </c>
      <c r="AI26" s="9">
        <f t="shared" si="11"/>
        <v>58.04096801309561</v>
      </c>
      <c r="AJ26" s="9">
        <v>1389.5</v>
      </c>
      <c r="AK26" s="9">
        <v>913.4</v>
      </c>
      <c r="AL26" s="9">
        <f t="shared" si="12"/>
        <v>65.73587621446563</v>
      </c>
      <c r="AM26" s="9">
        <v>391.3</v>
      </c>
      <c r="AN26" s="9">
        <v>260.5</v>
      </c>
      <c r="AO26" s="9">
        <f t="shared" si="13"/>
        <v>66.57296192179913</v>
      </c>
      <c r="AP26" s="11"/>
      <c r="AQ26" s="11"/>
      <c r="AR26" s="9" t="e">
        <f t="shared" si="14"/>
        <v>#DIV/0!</v>
      </c>
      <c r="AS26" s="10">
        <v>232</v>
      </c>
      <c r="AT26" s="10">
        <v>101.9</v>
      </c>
      <c r="AU26" s="9">
        <f t="shared" si="15"/>
        <v>43.92241379310345</v>
      </c>
      <c r="AV26" s="11">
        <v>2451.1</v>
      </c>
      <c r="AW26" s="11">
        <v>1036.9</v>
      </c>
      <c r="AX26" s="9">
        <f t="shared" si="16"/>
        <v>42.30345559136715</v>
      </c>
      <c r="AY26" s="11">
        <v>675.8</v>
      </c>
      <c r="AZ26" s="11">
        <v>422.2</v>
      </c>
      <c r="BA26" s="9">
        <f t="shared" si="17"/>
        <v>62.47410476472329</v>
      </c>
      <c r="BB26" s="9">
        <v>668.3</v>
      </c>
      <c r="BC26" s="11">
        <v>414.7</v>
      </c>
      <c r="BD26" s="9">
        <f t="shared" si="18"/>
        <v>62.05297022295376</v>
      </c>
      <c r="BE26" s="11">
        <v>106.3</v>
      </c>
      <c r="BF26" s="11">
        <v>100.9</v>
      </c>
      <c r="BG26" s="9">
        <f t="shared" si="19"/>
        <v>94.9200376293509</v>
      </c>
      <c r="BH26" s="16">
        <v>477.2</v>
      </c>
      <c r="BI26" s="11">
        <v>187.2</v>
      </c>
      <c r="BJ26" s="9">
        <f t="shared" si="20"/>
        <v>39.22883487007544</v>
      </c>
      <c r="BK26" s="11">
        <v>596.7</v>
      </c>
      <c r="BL26" s="11">
        <v>297.2</v>
      </c>
      <c r="BM26" s="9">
        <f t="shared" si="21"/>
        <v>49.8072733366851</v>
      </c>
      <c r="BN26" s="12">
        <v>475.7</v>
      </c>
      <c r="BO26" s="12">
        <v>236.6</v>
      </c>
      <c r="BP26" s="9">
        <f t="shared" si="22"/>
        <v>49.73722934622661</v>
      </c>
      <c r="BQ26" s="12">
        <v>73.8</v>
      </c>
      <c r="BR26" s="12">
        <v>42.8</v>
      </c>
      <c r="BS26" s="9">
        <f t="shared" si="23"/>
        <v>57.99457994579945</v>
      </c>
      <c r="BT26" s="12"/>
      <c r="BU26" s="12"/>
      <c r="BV26" s="9" t="e">
        <f t="shared" si="24"/>
        <v>#DIV/0!</v>
      </c>
      <c r="BW26" s="13">
        <f t="shared" si="26"/>
        <v>-20.59999999999991</v>
      </c>
      <c r="BX26" s="13">
        <f t="shared" si="25"/>
        <v>344.5999999999999</v>
      </c>
      <c r="BY26" s="9"/>
    </row>
    <row r="27" spans="1:77" ht="12.75">
      <c r="A27" s="6">
        <v>12</v>
      </c>
      <c r="B27" s="7" t="s">
        <v>45</v>
      </c>
      <c r="C27" s="8">
        <v>4249.6</v>
      </c>
      <c r="D27" s="8">
        <f t="shared" si="1"/>
        <v>2734.2000000000003</v>
      </c>
      <c r="E27" s="9">
        <f t="shared" si="0"/>
        <v>64.34017319277109</v>
      </c>
      <c r="F27" s="10">
        <v>968.7</v>
      </c>
      <c r="G27" s="10">
        <v>679.4</v>
      </c>
      <c r="H27" s="9">
        <f t="shared" si="2"/>
        <v>70.1352327862083</v>
      </c>
      <c r="I27" s="10">
        <v>79.1</v>
      </c>
      <c r="J27" s="10">
        <v>64.8</v>
      </c>
      <c r="K27" s="9">
        <f t="shared" si="3"/>
        <v>81.92161820480405</v>
      </c>
      <c r="L27" s="10">
        <v>2</v>
      </c>
      <c r="M27" s="10">
        <v>2</v>
      </c>
      <c r="N27" s="9">
        <f t="shared" si="4"/>
        <v>100</v>
      </c>
      <c r="O27" s="10">
        <v>55.2</v>
      </c>
      <c r="P27" s="10">
        <v>10.4</v>
      </c>
      <c r="Q27" s="9">
        <f t="shared" si="5"/>
        <v>18.84057971014493</v>
      </c>
      <c r="R27" s="10">
        <v>243.7</v>
      </c>
      <c r="S27" s="10">
        <v>24.7</v>
      </c>
      <c r="T27" s="9">
        <f t="shared" si="6"/>
        <v>10.135412392285598</v>
      </c>
      <c r="U27" s="10">
        <v>565.3</v>
      </c>
      <c r="V27" s="10">
        <v>561.8</v>
      </c>
      <c r="W27" s="9">
        <f t="shared" si="7"/>
        <v>99.38085972050239</v>
      </c>
      <c r="X27" s="10">
        <v>0</v>
      </c>
      <c r="Y27" s="10"/>
      <c r="Z27" s="9" t="e">
        <f t="shared" si="8"/>
        <v>#DIV/0!</v>
      </c>
      <c r="AA27" s="10">
        <v>18.4</v>
      </c>
      <c r="AB27" s="10">
        <v>7.9</v>
      </c>
      <c r="AC27" s="9">
        <f t="shared" si="9"/>
        <v>42.93478260869566</v>
      </c>
      <c r="AD27" s="10">
        <v>0</v>
      </c>
      <c r="AE27" s="10"/>
      <c r="AF27" s="9" t="e">
        <f t="shared" si="10"/>
        <v>#DIV/0!</v>
      </c>
      <c r="AG27" s="10">
        <v>3480.9</v>
      </c>
      <c r="AH27" s="10">
        <v>2054.8</v>
      </c>
      <c r="AI27" s="9">
        <f t="shared" si="11"/>
        <v>59.030710448447245</v>
      </c>
      <c r="AJ27" s="9">
        <v>1470</v>
      </c>
      <c r="AK27" s="9">
        <v>964.8</v>
      </c>
      <c r="AL27" s="9">
        <f t="shared" si="12"/>
        <v>65.63265306122449</v>
      </c>
      <c r="AM27" s="9">
        <v>0</v>
      </c>
      <c r="AN27" s="9"/>
      <c r="AO27" s="9" t="e">
        <f t="shared" si="13"/>
        <v>#DIV/0!</v>
      </c>
      <c r="AP27" s="11"/>
      <c r="AQ27" s="11"/>
      <c r="AR27" s="9" t="e">
        <f t="shared" si="14"/>
        <v>#DIV/0!</v>
      </c>
      <c r="AS27" s="10">
        <v>205</v>
      </c>
      <c r="AT27" s="10">
        <v>99.2</v>
      </c>
      <c r="AU27" s="9">
        <f t="shared" si="15"/>
        <v>48.39024390243903</v>
      </c>
      <c r="AV27" s="11">
        <v>4341.6</v>
      </c>
      <c r="AW27" s="11">
        <v>2342.5</v>
      </c>
      <c r="AX27" s="9">
        <f t="shared" si="16"/>
        <v>53.954763220932364</v>
      </c>
      <c r="AY27" s="16">
        <v>696.1</v>
      </c>
      <c r="AZ27" s="11">
        <v>432.5</v>
      </c>
      <c r="BA27" s="9">
        <f t="shared" si="17"/>
        <v>62.13187760379255</v>
      </c>
      <c r="BB27" s="9">
        <v>671</v>
      </c>
      <c r="BC27" s="11">
        <v>414.1</v>
      </c>
      <c r="BD27" s="9">
        <f t="shared" si="18"/>
        <v>61.71385991058123</v>
      </c>
      <c r="BE27" s="11">
        <v>0</v>
      </c>
      <c r="BF27" s="11"/>
      <c r="BG27" s="9" t="e">
        <f t="shared" si="19"/>
        <v>#DIV/0!</v>
      </c>
      <c r="BH27" s="16">
        <v>730.6</v>
      </c>
      <c r="BI27" s="11">
        <v>369.7</v>
      </c>
      <c r="BJ27" s="9">
        <f t="shared" si="20"/>
        <v>50.602244730358606</v>
      </c>
      <c r="BK27" s="11">
        <v>1131.5</v>
      </c>
      <c r="BL27" s="11">
        <v>621.4</v>
      </c>
      <c r="BM27" s="9">
        <f t="shared" si="21"/>
        <v>54.91825011047282</v>
      </c>
      <c r="BN27" s="12">
        <v>809.7</v>
      </c>
      <c r="BO27" s="12">
        <v>447.2</v>
      </c>
      <c r="BP27" s="9">
        <f t="shared" si="22"/>
        <v>55.23033222181054</v>
      </c>
      <c r="BQ27" s="12">
        <v>145.7</v>
      </c>
      <c r="BR27" s="12">
        <v>45.4</v>
      </c>
      <c r="BS27" s="9">
        <f t="shared" si="23"/>
        <v>31.159917638984215</v>
      </c>
      <c r="BT27" s="12"/>
      <c r="BU27" s="12"/>
      <c r="BV27" s="9" t="e">
        <f t="shared" si="24"/>
        <v>#DIV/0!</v>
      </c>
      <c r="BW27" s="13">
        <f t="shared" si="26"/>
        <v>-92</v>
      </c>
      <c r="BX27" s="13">
        <f t="shared" si="25"/>
        <v>391.7000000000003</v>
      </c>
      <c r="BY27" s="9"/>
    </row>
    <row r="28" spans="1:77" ht="12.75">
      <c r="A28" s="6">
        <v>13</v>
      </c>
      <c r="B28" s="7" t="s">
        <v>46</v>
      </c>
      <c r="C28" s="8">
        <v>4431.6</v>
      </c>
      <c r="D28" s="8">
        <f t="shared" si="1"/>
        <v>2074</v>
      </c>
      <c r="E28" s="9">
        <f t="shared" si="0"/>
        <v>46.800252730390824</v>
      </c>
      <c r="F28" s="10">
        <v>617</v>
      </c>
      <c r="G28" s="10">
        <v>247.7</v>
      </c>
      <c r="H28" s="9">
        <f t="shared" si="2"/>
        <v>40.14586709886548</v>
      </c>
      <c r="I28" s="10">
        <v>210.3</v>
      </c>
      <c r="J28" s="10">
        <v>160.1</v>
      </c>
      <c r="K28" s="9">
        <f t="shared" si="3"/>
        <v>76.12933903946742</v>
      </c>
      <c r="L28" s="10">
        <v>2</v>
      </c>
      <c r="M28" s="10">
        <v>1</v>
      </c>
      <c r="N28" s="9">
        <f t="shared" si="4"/>
        <v>50</v>
      </c>
      <c r="O28" s="10">
        <v>45.1</v>
      </c>
      <c r="P28" s="10">
        <v>12.2</v>
      </c>
      <c r="Q28" s="9">
        <f t="shared" si="5"/>
        <v>27.0509977827051</v>
      </c>
      <c r="R28" s="10">
        <v>261</v>
      </c>
      <c r="S28" s="10">
        <v>15</v>
      </c>
      <c r="T28" s="9">
        <f t="shared" si="6"/>
        <v>5.747126436781609</v>
      </c>
      <c r="U28" s="10">
        <v>52.7</v>
      </c>
      <c r="V28" s="10">
        <v>21.4</v>
      </c>
      <c r="W28" s="9">
        <f t="shared" si="7"/>
        <v>40.60721062618595</v>
      </c>
      <c r="X28" s="10">
        <v>0</v>
      </c>
      <c r="Y28" s="10"/>
      <c r="Z28" s="9" t="e">
        <f t="shared" si="8"/>
        <v>#DIV/0!</v>
      </c>
      <c r="AA28" s="10">
        <v>37.9</v>
      </c>
      <c r="AB28" s="10">
        <v>12.9</v>
      </c>
      <c r="AC28" s="9">
        <f t="shared" si="9"/>
        <v>34.03693931398417</v>
      </c>
      <c r="AD28" s="10">
        <v>0</v>
      </c>
      <c r="AE28" s="10"/>
      <c r="AF28" s="9" t="e">
        <f t="shared" si="10"/>
        <v>#DIV/0!</v>
      </c>
      <c r="AG28" s="10">
        <v>4072.2</v>
      </c>
      <c r="AH28" s="10">
        <v>1826.3</v>
      </c>
      <c r="AI28" s="9">
        <f t="shared" si="11"/>
        <v>44.84799371347184</v>
      </c>
      <c r="AJ28" s="9">
        <v>2151.5</v>
      </c>
      <c r="AK28" s="9">
        <v>1408.5</v>
      </c>
      <c r="AL28" s="9">
        <f t="shared" si="12"/>
        <v>65.46595398559145</v>
      </c>
      <c r="AM28" s="9">
        <v>212.3</v>
      </c>
      <c r="AN28" s="9">
        <v>141.7</v>
      </c>
      <c r="AO28" s="9">
        <f t="shared" si="13"/>
        <v>66.74517192651906</v>
      </c>
      <c r="AP28" s="11"/>
      <c r="AQ28" s="11"/>
      <c r="AR28" s="9" t="e">
        <f t="shared" si="14"/>
        <v>#DIV/0!</v>
      </c>
      <c r="AS28" s="10">
        <v>155</v>
      </c>
      <c r="AT28" s="10">
        <v>8.2</v>
      </c>
      <c r="AU28" s="9">
        <f t="shared" si="15"/>
        <v>5.29032258064516</v>
      </c>
      <c r="AV28" s="11">
        <v>4539.9</v>
      </c>
      <c r="AW28" s="11">
        <v>1877.9</v>
      </c>
      <c r="AX28" s="9">
        <f t="shared" si="16"/>
        <v>41.3643472323179</v>
      </c>
      <c r="AY28" s="11">
        <v>765.1</v>
      </c>
      <c r="AZ28" s="11">
        <v>468.7</v>
      </c>
      <c r="BA28" s="9">
        <f t="shared" si="17"/>
        <v>61.259966017514046</v>
      </c>
      <c r="BB28" s="9">
        <v>740.3</v>
      </c>
      <c r="BC28" s="11">
        <v>446.8</v>
      </c>
      <c r="BD28" s="9">
        <f t="shared" si="18"/>
        <v>60.353910576793204</v>
      </c>
      <c r="BE28" s="11">
        <v>7.5</v>
      </c>
      <c r="BF28" s="11">
        <v>7.4</v>
      </c>
      <c r="BG28" s="9">
        <f t="shared" si="19"/>
        <v>98.66666666666667</v>
      </c>
      <c r="BH28" s="11">
        <v>942.2</v>
      </c>
      <c r="BI28" s="11">
        <v>468.2</v>
      </c>
      <c r="BJ28" s="9">
        <f t="shared" si="20"/>
        <v>49.6922097219274</v>
      </c>
      <c r="BK28" s="11">
        <v>1394.3</v>
      </c>
      <c r="BL28" s="11">
        <v>761.4</v>
      </c>
      <c r="BM28" s="9">
        <f t="shared" si="21"/>
        <v>54.608047048698275</v>
      </c>
      <c r="BN28" s="12">
        <v>920.1</v>
      </c>
      <c r="BO28" s="12">
        <v>534.9</v>
      </c>
      <c r="BP28" s="9">
        <f t="shared" si="22"/>
        <v>58.13498532768177</v>
      </c>
      <c r="BQ28" s="12">
        <v>330</v>
      </c>
      <c r="BR28" s="12">
        <v>140.3</v>
      </c>
      <c r="BS28" s="9">
        <f t="shared" si="23"/>
        <v>42.515151515151516</v>
      </c>
      <c r="BT28" s="12"/>
      <c r="BU28" s="12"/>
      <c r="BV28" s="9" t="e">
        <f t="shared" si="24"/>
        <v>#DIV/0!</v>
      </c>
      <c r="BW28" s="13">
        <f t="shared" si="26"/>
        <v>-108.29999999999927</v>
      </c>
      <c r="BX28" s="13">
        <f t="shared" si="25"/>
        <v>196.0999999999999</v>
      </c>
      <c r="BY28" s="9"/>
    </row>
    <row r="29" spans="1:77" ht="12.75">
      <c r="A29" s="6">
        <v>14</v>
      </c>
      <c r="B29" s="7" t="s">
        <v>47</v>
      </c>
      <c r="C29" s="8">
        <v>2141.4</v>
      </c>
      <c r="D29" s="8">
        <f t="shared" si="1"/>
        <v>1437.6000000000001</v>
      </c>
      <c r="E29" s="9">
        <f t="shared" si="0"/>
        <v>67.13365088260016</v>
      </c>
      <c r="F29" s="10">
        <v>442.1</v>
      </c>
      <c r="G29" s="10">
        <v>244.7</v>
      </c>
      <c r="H29" s="9">
        <f t="shared" si="2"/>
        <v>55.34946844605292</v>
      </c>
      <c r="I29" s="10">
        <v>109</v>
      </c>
      <c r="J29" s="10">
        <v>78.1</v>
      </c>
      <c r="K29" s="9">
        <f t="shared" si="3"/>
        <v>71.65137614678898</v>
      </c>
      <c r="L29" s="10">
        <v>5.7</v>
      </c>
      <c r="M29" s="10">
        <v>2</v>
      </c>
      <c r="N29" s="9">
        <f t="shared" si="4"/>
        <v>35.08771929824561</v>
      </c>
      <c r="O29" s="10">
        <v>37.6</v>
      </c>
      <c r="P29" s="10">
        <v>2.4</v>
      </c>
      <c r="Q29" s="9">
        <f t="shared" si="5"/>
        <v>6.382978723404255</v>
      </c>
      <c r="R29" s="10">
        <v>262.7</v>
      </c>
      <c r="S29" s="10">
        <v>114.4</v>
      </c>
      <c r="T29" s="9">
        <f t="shared" si="6"/>
        <v>43.547773125237924</v>
      </c>
      <c r="U29" s="10">
        <v>19.9</v>
      </c>
      <c r="V29" s="10">
        <v>10.9</v>
      </c>
      <c r="W29" s="9">
        <f t="shared" si="7"/>
        <v>54.773869346733676</v>
      </c>
      <c r="X29" s="10">
        <v>0</v>
      </c>
      <c r="Y29" s="10"/>
      <c r="Z29" s="9" t="e">
        <f t="shared" si="8"/>
        <v>#DIV/0!</v>
      </c>
      <c r="AA29" s="10">
        <v>4.1</v>
      </c>
      <c r="AB29" s="10">
        <v>5.9</v>
      </c>
      <c r="AC29" s="9">
        <f t="shared" si="9"/>
        <v>143.90243902439025</v>
      </c>
      <c r="AD29" s="10">
        <v>0</v>
      </c>
      <c r="AE29" s="10"/>
      <c r="AF29" s="9" t="e">
        <f t="shared" si="10"/>
        <v>#DIV/0!</v>
      </c>
      <c r="AG29" s="10">
        <v>1699.3</v>
      </c>
      <c r="AH29" s="10">
        <v>1192.9</v>
      </c>
      <c r="AI29" s="9">
        <f t="shared" si="11"/>
        <v>70.19949390925676</v>
      </c>
      <c r="AJ29" s="9">
        <v>1070.5</v>
      </c>
      <c r="AK29" s="9">
        <v>695.8</v>
      </c>
      <c r="AL29" s="9">
        <f t="shared" si="12"/>
        <v>64.99766464269032</v>
      </c>
      <c r="AM29" s="9">
        <v>243.4</v>
      </c>
      <c r="AN29" s="9">
        <v>162.3</v>
      </c>
      <c r="AO29" s="9">
        <f t="shared" si="13"/>
        <v>66.68036154478226</v>
      </c>
      <c r="AP29" s="11"/>
      <c r="AQ29" s="11"/>
      <c r="AR29" s="9" t="e">
        <f t="shared" si="14"/>
        <v>#DIV/0!</v>
      </c>
      <c r="AS29" s="10">
        <v>300</v>
      </c>
      <c r="AT29" s="10"/>
      <c r="AU29" s="9">
        <f t="shared" si="15"/>
        <v>0</v>
      </c>
      <c r="AV29" s="11">
        <v>2180.6</v>
      </c>
      <c r="AW29" s="11">
        <v>1152.8</v>
      </c>
      <c r="AX29" s="9">
        <f t="shared" si="16"/>
        <v>52.86618361918738</v>
      </c>
      <c r="AY29" s="11">
        <v>752.9</v>
      </c>
      <c r="AZ29" s="11">
        <v>407.5</v>
      </c>
      <c r="BA29" s="9">
        <f t="shared" si="17"/>
        <v>54.12405365918449</v>
      </c>
      <c r="BB29" s="9">
        <v>670.9</v>
      </c>
      <c r="BC29" s="11">
        <v>349.6</v>
      </c>
      <c r="BD29" s="9">
        <f t="shared" si="18"/>
        <v>52.109107169473845</v>
      </c>
      <c r="BE29" s="11">
        <v>67.6</v>
      </c>
      <c r="BF29" s="11">
        <v>67.6</v>
      </c>
      <c r="BG29" s="9">
        <f t="shared" si="19"/>
        <v>100</v>
      </c>
      <c r="BH29" s="11">
        <v>613.8</v>
      </c>
      <c r="BI29" s="11">
        <v>275.6</v>
      </c>
      <c r="BJ29" s="9">
        <f t="shared" si="20"/>
        <v>44.90061909416749</v>
      </c>
      <c r="BK29" s="11">
        <v>697.5</v>
      </c>
      <c r="BL29" s="11">
        <v>373.5</v>
      </c>
      <c r="BM29" s="9">
        <f t="shared" si="21"/>
        <v>53.5483870967742</v>
      </c>
      <c r="BN29" s="12">
        <v>419.2</v>
      </c>
      <c r="BO29" s="12">
        <v>209.2</v>
      </c>
      <c r="BP29" s="9">
        <f t="shared" si="22"/>
        <v>49.904580152671755</v>
      </c>
      <c r="BQ29" s="12">
        <v>210.2</v>
      </c>
      <c r="BR29" s="12">
        <v>122.6</v>
      </c>
      <c r="BS29" s="9">
        <f t="shared" si="23"/>
        <v>58.32540437678402</v>
      </c>
      <c r="BT29" s="12"/>
      <c r="BU29" s="12"/>
      <c r="BV29" s="9" t="e">
        <f t="shared" si="24"/>
        <v>#DIV/0!</v>
      </c>
      <c r="BW29" s="13">
        <f t="shared" si="26"/>
        <v>-39.19999999999982</v>
      </c>
      <c r="BX29" s="13">
        <f t="shared" si="25"/>
        <v>284.8000000000002</v>
      </c>
      <c r="BY29" s="9"/>
    </row>
    <row r="30" spans="1:77" ht="12.75">
      <c r="A30" s="6">
        <v>15</v>
      </c>
      <c r="B30" s="7" t="s">
        <v>48</v>
      </c>
      <c r="C30" s="8">
        <v>40152.6</v>
      </c>
      <c r="D30" s="8">
        <f t="shared" si="1"/>
        <v>14592.1</v>
      </c>
      <c r="E30" s="9">
        <f t="shared" si="0"/>
        <v>36.34160677017179</v>
      </c>
      <c r="F30" s="10">
        <v>16615.8</v>
      </c>
      <c r="G30" s="10">
        <v>11830</v>
      </c>
      <c r="H30" s="9">
        <f t="shared" si="2"/>
        <v>71.19729414172053</v>
      </c>
      <c r="I30" s="10">
        <v>9674.9</v>
      </c>
      <c r="J30" s="10">
        <v>6281.5</v>
      </c>
      <c r="K30" s="9">
        <f t="shared" si="3"/>
        <v>64.92573566651852</v>
      </c>
      <c r="L30" s="10">
        <v>12.5</v>
      </c>
      <c r="M30" s="10"/>
      <c r="N30" s="9">
        <f t="shared" si="4"/>
        <v>0</v>
      </c>
      <c r="O30" s="10">
        <v>457.8</v>
      </c>
      <c r="P30" s="10">
        <v>194.7</v>
      </c>
      <c r="Q30" s="9">
        <f t="shared" si="5"/>
        <v>42.529488859764086</v>
      </c>
      <c r="R30" s="10">
        <v>4185.3</v>
      </c>
      <c r="S30" s="10">
        <v>1428.1</v>
      </c>
      <c r="T30" s="9">
        <f t="shared" si="6"/>
        <v>34.121807277853435</v>
      </c>
      <c r="U30" s="10">
        <v>852.6</v>
      </c>
      <c r="V30" s="10">
        <v>1119.6</v>
      </c>
      <c r="W30" s="9">
        <f t="shared" si="7"/>
        <v>131.31597466572836</v>
      </c>
      <c r="X30" s="10">
        <v>395.8</v>
      </c>
      <c r="Y30" s="10">
        <v>593.3</v>
      </c>
      <c r="Z30" s="9">
        <f t="shared" si="8"/>
        <v>149.8989388580091</v>
      </c>
      <c r="AA30" s="10">
        <v>32.7</v>
      </c>
      <c r="AB30" s="10">
        <v>55.9</v>
      </c>
      <c r="AC30" s="9">
        <f t="shared" si="9"/>
        <v>170.9480122324159</v>
      </c>
      <c r="AD30" s="10">
        <v>0</v>
      </c>
      <c r="AE30" s="10"/>
      <c r="AF30" s="9" t="e">
        <f t="shared" si="10"/>
        <v>#DIV/0!</v>
      </c>
      <c r="AG30" s="10">
        <v>23996.7</v>
      </c>
      <c r="AH30" s="10">
        <v>2762.1</v>
      </c>
      <c r="AI30" s="9">
        <f t="shared" si="11"/>
        <v>11.510332670742226</v>
      </c>
      <c r="AJ30" s="9">
        <v>4353.4</v>
      </c>
      <c r="AK30" s="9">
        <v>2761.5</v>
      </c>
      <c r="AL30" s="9">
        <f t="shared" si="12"/>
        <v>63.43317866495154</v>
      </c>
      <c r="AM30" s="9">
        <v>0</v>
      </c>
      <c r="AN30" s="9"/>
      <c r="AO30" s="9" t="e">
        <f t="shared" si="13"/>
        <v>#DIV/0!</v>
      </c>
      <c r="AP30" s="11"/>
      <c r="AQ30" s="11"/>
      <c r="AR30" s="9" t="e">
        <f t="shared" si="14"/>
        <v>#DIV/0!</v>
      </c>
      <c r="AS30" s="10">
        <v>10</v>
      </c>
      <c r="AT30" s="10">
        <v>3.7</v>
      </c>
      <c r="AU30" s="9">
        <f t="shared" si="15"/>
        <v>37</v>
      </c>
      <c r="AV30" s="11">
        <v>41345.2</v>
      </c>
      <c r="AW30" s="11">
        <v>14517.3</v>
      </c>
      <c r="AX30" s="9">
        <f t="shared" si="16"/>
        <v>35.11241933767402</v>
      </c>
      <c r="AY30" s="11">
        <v>5301.5</v>
      </c>
      <c r="AZ30" s="11">
        <v>4548.8</v>
      </c>
      <c r="BA30" s="9">
        <f t="shared" si="17"/>
        <v>85.80213147222484</v>
      </c>
      <c r="BB30" s="9">
        <v>1574.5</v>
      </c>
      <c r="BC30" s="11">
        <v>946.9</v>
      </c>
      <c r="BD30" s="9">
        <f t="shared" si="18"/>
        <v>60.13972689742776</v>
      </c>
      <c r="BE30" s="11">
        <v>111.9</v>
      </c>
      <c r="BF30" s="11">
        <v>111.9</v>
      </c>
      <c r="BG30" s="9">
        <f t="shared" si="19"/>
        <v>100</v>
      </c>
      <c r="BH30" s="11">
        <v>11615.6</v>
      </c>
      <c r="BI30" s="11">
        <v>6449.9</v>
      </c>
      <c r="BJ30" s="9">
        <f t="shared" si="20"/>
        <v>55.52791074072798</v>
      </c>
      <c r="BK30" s="11">
        <v>4539.5</v>
      </c>
      <c r="BL30" s="11">
        <v>3237.1</v>
      </c>
      <c r="BM30" s="9">
        <f t="shared" si="21"/>
        <v>71.30961559643131</v>
      </c>
      <c r="BN30" s="12">
        <v>1086.4</v>
      </c>
      <c r="BO30" s="12">
        <v>464.3</v>
      </c>
      <c r="BP30" s="9">
        <f t="shared" si="22"/>
        <v>42.73748159057437</v>
      </c>
      <c r="BQ30" s="12">
        <v>130</v>
      </c>
      <c r="BR30" s="12">
        <v>35.3</v>
      </c>
      <c r="BS30" s="9">
        <f t="shared" si="23"/>
        <v>27.15384615384615</v>
      </c>
      <c r="BT30" s="12"/>
      <c r="BU30" s="12"/>
      <c r="BV30" s="9" t="e">
        <f t="shared" si="24"/>
        <v>#DIV/0!</v>
      </c>
      <c r="BW30" s="13">
        <f t="shared" si="26"/>
        <v>-1192.5999999999985</v>
      </c>
      <c r="BX30" s="13">
        <f t="shared" si="25"/>
        <v>74.80000000000109</v>
      </c>
      <c r="BY30" s="9"/>
    </row>
    <row r="31" spans="1:77" ht="12.75">
      <c r="A31" s="6">
        <v>16</v>
      </c>
      <c r="B31" s="7" t="s">
        <v>49</v>
      </c>
      <c r="C31" s="8">
        <v>6523.9</v>
      </c>
      <c r="D31" s="8">
        <f t="shared" si="1"/>
        <v>3014.8</v>
      </c>
      <c r="E31" s="9">
        <f t="shared" si="0"/>
        <v>46.211621882616235</v>
      </c>
      <c r="F31" s="10">
        <v>760.1</v>
      </c>
      <c r="G31" s="10">
        <v>633</v>
      </c>
      <c r="H31" s="9">
        <f t="shared" si="2"/>
        <v>83.27851598473885</v>
      </c>
      <c r="I31" s="10">
        <v>123.7</v>
      </c>
      <c r="J31" s="10">
        <v>128.1</v>
      </c>
      <c r="K31" s="9">
        <f t="shared" si="3"/>
        <v>103.55699272433306</v>
      </c>
      <c r="L31" s="10">
        <v>14.3</v>
      </c>
      <c r="M31" s="10">
        <v>9.3</v>
      </c>
      <c r="N31" s="9">
        <f t="shared" si="4"/>
        <v>65.03496503496504</v>
      </c>
      <c r="O31" s="10">
        <v>34.9</v>
      </c>
      <c r="P31" s="10">
        <v>8.3</v>
      </c>
      <c r="Q31" s="9">
        <f t="shared" si="5"/>
        <v>23.78223495702006</v>
      </c>
      <c r="R31" s="10">
        <v>404.5</v>
      </c>
      <c r="S31" s="10">
        <v>65.8</v>
      </c>
      <c r="T31" s="9">
        <f t="shared" si="6"/>
        <v>16.26699629171817</v>
      </c>
      <c r="U31" s="10">
        <v>117.6</v>
      </c>
      <c r="V31" s="10">
        <v>28.6</v>
      </c>
      <c r="W31" s="9">
        <f t="shared" si="7"/>
        <v>24.319727891156464</v>
      </c>
      <c r="X31" s="10">
        <v>0</v>
      </c>
      <c r="Y31" s="10"/>
      <c r="Z31" s="9" t="e">
        <f t="shared" si="8"/>
        <v>#DIV/0!</v>
      </c>
      <c r="AA31" s="10">
        <v>2.8</v>
      </c>
      <c r="AB31" s="10">
        <v>2.8</v>
      </c>
      <c r="AC31" s="9">
        <f t="shared" si="9"/>
        <v>100</v>
      </c>
      <c r="AD31" s="10">
        <v>0</v>
      </c>
      <c r="AE31" s="10"/>
      <c r="AF31" s="9" t="e">
        <f t="shared" si="10"/>
        <v>#DIV/0!</v>
      </c>
      <c r="AG31" s="10">
        <v>5031.9</v>
      </c>
      <c r="AH31" s="10">
        <v>2381.8</v>
      </c>
      <c r="AI31" s="9">
        <f t="shared" si="11"/>
        <v>47.33400902243686</v>
      </c>
      <c r="AJ31" s="9">
        <v>1221.8</v>
      </c>
      <c r="AK31" s="9">
        <v>793.7</v>
      </c>
      <c r="AL31" s="9">
        <f t="shared" si="12"/>
        <v>64.96153216565723</v>
      </c>
      <c r="AM31" s="9">
        <v>168.2</v>
      </c>
      <c r="AN31" s="9">
        <v>111.8</v>
      </c>
      <c r="AO31" s="9">
        <f t="shared" si="13"/>
        <v>66.46848989298455</v>
      </c>
      <c r="AP31" s="11"/>
      <c r="AQ31" s="11"/>
      <c r="AR31" s="9" t="e">
        <f t="shared" si="14"/>
        <v>#DIV/0!</v>
      </c>
      <c r="AS31" s="10">
        <v>146.5</v>
      </c>
      <c r="AT31" s="10">
        <v>86.7</v>
      </c>
      <c r="AU31" s="9">
        <f t="shared" si="15"/>
        <v>59.18088737201366</v>
      </c>
      <c r="AV31" s="11">
        <v>6589.2</v>
      </c>
      <c r="AW31" s="11">
        <v>2783.3</v>
      </c>
      <c r="AX31" s="9">
        <f t="shared" si="16"/>
        <v>42.24033266557397</v>
      </c>
      <c r="AY31" s="11">
        <v>718.5</v>
      </c>
      <c r="AZ31" s="11">
        <v>464.3</v>
      </c>
      <c r="BA31" s="9">
        <f t="shared" si="17"/>
        <v>64.62073764787752</v>
      </c>
      <c r="BB31" s="9">
        <v>712.5</v>
      </c>
      <c r="BC31" s="11">
        <v>458.9</v>
      </c>
      <c r="BD31" s="9">
        <f t="shared" si="18"/>
        <v>64.40701754385965</v>
      </c>
      <c r="BE31" s="11">
        <v>7.5</v>
      </c>
      <c r="BF31" s="11">
        <v>7.5</v>
      </c>
      <c r="BG31" s="9">
        <f t="shared" si="19"/>
        <v>100</v>
      </c>
      <c r="BH31" s="11">
        <v>3482.2</v>
      </c>
      <c r="BI31" s="11">
        <v>261.6</v>
      </c>
      <c r="BJ31" s="9">
        <f t="shared" si="20"/>
        <v>7.512492102693701</v>
      </c>
      <c r="BK31" s="11">
        <v>914.7</v>
      </c>
      <c r="BL31" s="11">
        <v>604.4</v>
      </c>
      <c r="BM31" s="9">
        <f t="shared" si="21"/>
        <v>66.07630917240624</v>
      </c>
      <c r="BN31" s="12">
        <v>606.1</v>
      </c>
      <c r="BO31" s="12">
        <v>345.2</v>
      </c>
      <c r="BP31" s="9">
        <f t="shared" si="22"/>
        <v>56.954297970631906</v>
      </c>
      <c r="BQ31" s="12">
        <v>201.2</v>
      </c>
      <c r="BR31" s="12">
        <v>170</v>
      </c>
      <c r="BS31" s="9">
        <f t="shared" si="23"/>
        <v>84.49304174950298</v>
      </c>
      <c r="BT31" s="12"/>
      <c r="BU31" s="12"/>
      <c r="BV31" s="9" t="e">
        <f t="shared" si="24"/>
        <v>#DIV/0!</v>
      </c>
      <c r="BW31" s="13">
        <f t="shared" si="26"/>
        <v>-65.30000000000018</v>
      </c>
      <c r="BX31" s="13">
        <f t="shared" si="25"/>
        <v>231.5</v>
      </c>
      <c r="BY31" s="9"/>
    </row>
    <row r="32" spans="1:77" ht="12.75">
      <c r="A32" s="6">
        <v>17</v>
      </c>
      <c r="B32" s="7" t="s">
        <v>50</v>
      </c>
      <c r="C32" s="8">
        <v>8951.9</v>
      </c>
      <c r="D32" s="8">
        <f t="shared" si="1"/>
        <v>4984.3</v>
      </c>
      <c r="E32" s="9">
        <f t="shared" si="0"/>
        <v>55.67868273774283</v>
      </c>
      <c r="F32" s="10">
        <v>1229.2</v>
      </c>
      <c r="G32" s="10">
        <v>858</v>
      </c>
      <c r="H32" s="9">
        <f t="shared" si="2"/>
        <v>69.80149690855842</v>
      </c>
      <c r="I32" s="10">
        <v>892.2</v>
      </c>
      <c r="J32" s="10">
        <v>602.8</v>
      </c>
      <c r="K32" s="9">
        <f t="shared" si="3"/>
        <v>67.56332660838376</v>
      </c>
      <c r="L32" s="10">
        <v>6.1</v>
      </c>
      <c r="M32" s="10">
        <v>23.5</v>
      </c>
      <c r="N32" s="9">
        <f t="shared" si="4"/>
        <v>385.24590163934425</v>
      </c>
      <c r="O32" s="10">
        <v>60.8</v>
      </c>
      <c r="P32" s="10">
        <v>8.5</v>
      </c>
      <c r="Q32" s="9">
        <f t="shared" si="5"/>
        <v>13.980263157894738</v>
      </c>
      <c r="R32" s="10">
        <v>140.4</v>
      </c>
      <c r="S32" s="10">
        <v>51.1</v>
      </c>
      <c r="T32" s="9">
        <f t="shared" si="6"/>
        <v>36.396011396011396</v>
      </c>
      <c r="U32" s="10">
        <v>95.4</v>
      </c>
      <c r="V32" s="10">
        <v>37.5</v>
      </c>
      <c r="W32" s="9">
        <f t="shared" si="7"/>
        <v>39.30817610062893</v>
      </c>
      <c r="X32" s="10">
        <v>0</v>
      </c>
      <c r="Y32" s="10">
        <v>29.8</v>
      </c>
      <c r="Z32" s="9" t="e">
        <f t="shared" si="8"/>
        <v>#DIV/0!</v>
      </c>
      <c r="AA32" s="10">
        <v>24.3</v>
      </c>
      <c r="AB32" s="10">
        <v>5.2</v>
      </c>
      <c r="AC32" s="9">
        <f t="shared" si="9"/>
        <v>21.39917695473251</v>
      </c>
      <c r="AD32" s="10">
        <v>0</v>
      </c>
      <c r="AE32" s="10"/>
      <c r="AF32" s="9" t="e">
        <f t="shared" si="10"/>
        <v>#DIV/0!</v>
      </c>
      <c r="AG32" s="10">
        <v>7668.5</v>
      </c>
      <c r="AH32" s="10">
        <v>4126.3</v>
      </c>
      <c r="AI32" s="9">
        <f t="shared" si="11"/>
        <v>53.80843711286432</v>
      </c>
      <c r="AJ32" s="9">
        <v>2414.8</v>
      </c>
      <c r="AK32" s="9">
        <v>1581.7</v>
      </c>
      <c r="AL32" s="9">
        <f t="shared" si="12"/>
        <v>65.500248467782</v>
      </c>
      <c r="AM32" s="9">
        <v>373</v>
      </c>
      <c r="AN32" s="9">
        <v>249.1</v>
      </c>
      <c r="AO32" s="9">
        <f t="shared" si="13"/>
        <v>66.78284182305629</v>
      </c>
      <c r="AP32" s="11"/>
      <c r="AQ32" s="11"/>
      <c r="AR32" s="9" t="e">
        <f t="shared" si="14"/>
        <v>#DIV/0!</v>
      </c>
      <c r="AS32" s="10">
        <v>19.5</v>
      </c>
      <c r="AT32" s="10">
        <v>12.7</v>
      </c>
      <c r="AU32" s="9">
        <f t="shared" si="15"/>
        <v>65.12820512820512</v>
      </c>
      <c r="AV32" s="11">
        <v>9146.1</v>
      </c>
      <c r="AW32" s="11">
        <v>4882</v>
      </c>
      <c r="AX32" s="9">
        <f t="shared" si="16"/>
        <v>53.37794251101562</v>
      </c>
      <c r="AY32" s="11">
        <v>839.9</v>
      </c>
      <c r="AZ32" s="11">
        <v>498.6</v>
      </c>
      <c r="BA32" s="9">
        <f t="shared" si="17"/>
        <v>59.36421002500298</v>
      </c>
      <c r="BB32" s="9">
        <v>732.2</v>
      </c>
      <c r="BC32" s="11">
        <v>455.4</v>
      </c>
      <c r="BD32" s="9">
        <f t="shared" si="18"/>
        <v>62.19612127833925</v>
      </c>
      <c r="BE32" s="11">
        <v>41</v>
      </c>
      <c r="BF32" s="11">
        <v>41</v>
      </c>
      <c r="BG32" s="9">
        <f t="shared" si="19"/>
        <v>100</v>
      </c>
      <c r="BH32" s="11">
        <v>1296.1</v>
      </c>
      <c r="BI32" s="11">
        <v>648.7</v>
      </c>
      <c r="BJ32" s="9">
        <f t="shared" si="20"/>
        <v>50.05015045135407</v>
      </c>
      <c r="BK32" s="11">
        <v>1534.8</v>
      </c>
      <c r="BL32" s="11">
        <v>999.5</v>
      </c>
      <c r="BM32" s="9">
        <f t="shared" si="21"/>
        <v>65.12249152984101</v>
      </c>
      <c r="BN32" s="12">
        <v>1051.6</v>
      </c>
      <c r="BO32" s="12">
        <v>602.6</v>
      </c>
      <c r="BP32" s="9">
        <f t="shared" si="22"/>
        <v>57.30315709395208</v>
      </c>
      <c r="BQ32" s="12">
        <v>203</v>
      </c>
      <c r="BR32" s="12">
        <v>166.5</v>
      </c>
      <c r="BS32" s="9">
        <f t="shared" si="23"/>
        <v>82.01970443349754</v>
      </c>
      <c r="BT32" s="12"/>
      <c r="BU32" s="12"/>
      <c r="BV32" s="9" t="e">
        <f t="shared" si="24"/>
        <v>#DIV/0!</v>
      </c>
      <c r="BW32" s="13">
        <f t="shared" si="26"/>
        <v>-194.20000000000073</v>
      </c>
      <c r="BX32" s="13">
        <f t="shared" si="25"/>
        <v>102.30000000000018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 t="e">
        <f t="shared" si="21"/>
        <v>#DIV/0!</v>
      </c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47" t="s">
        <v>51</v>
      </c>
      <c r="B34" s="48"/>
      <c r="C34" s="14">
        <f>SUM(C16:C33)</f>
        <v>106261.19999999998</v>
      </c>
      <c r="D34" s="14">
        <f>SUM(D16:D33)</f>
        <v>52479.9</v>
      </c>
      <c r="E34" s="15">
        <f>D34/C34*100</f>
        <v>49.387641020428916</v>
      </c>
      <c r="F34" s="15">
        <f>SUM(F16:F33)</f>
        <v>28400.2</v>
      </c>
      <c r="G34" s="14">
        <f>SUM(G16:G33)</f>
        <v>18896.4</v>
      </c>
      <c r="H34" s="14">
        <f t="shared" si="2"/>
        <v>66.53615115386512</v>
      </c>
      <c r="I34" s="14">
        <f>SUM(I16:I33)</f>
        <v>14501.900000000001</v>
      </c>
      <c r="J34" s="14">
        <f>SUM(J16:J33)</f>
        <v>9625.6</v>
      </c>
      <c r="K34" s="14">
        <f t="shared" si="3"/>
        <v>66.37475089471035</v>
      </c>
      <c r="L34" s="14">
        <f>SUM(L16:L33)</f>
        <v>221.6</v>
      </c>
      <c r="M34" s="14">
        <f>SUM(M16:M33)</f>
        <v>218.4</v>
      </c>
      <c r="N34" s="15">
        <f>M34/L34*100</f>
        <v>98.55595667870037</v>
      </c>
      <c r="O34" s="14">
        <f>SUM(O16:O33)</f>
        <v>1248.7000000000003</v>
      </c>
      <c r="P34" s="14">
        <f>SUM(P16:P33)</f>
        <v>377.2</v>
      </c>
      <c r="Q34" s="15">
        <f>P34/O34*100</f>
        <v>30.20741571234083</v>
      </c>
      <c r="R34" s="14">
        <f>SUM(R16:R33)</f>
        <v>8260.6</v>
      </c>
      <c r="S34" s="14">
        <f>SUM(S16:S33)</f>
        <v>2514.7</v>
      </c>
      <c r="T34" s="15">
        <f>S34/R34*100</f>
        <v>30.442098636902887</v>
      </c>
      <c r="U34" s="14">
        <f>SUM(U16:U33)</f>
        <v>2203.5</v>
      </c>
      <c r="V34" s="14">
        <f>SUM(V16:V33)</f>
        <v>1952.6999999999998</v>
      </c>
      <c r="W34" s="15">
        <f>V34/U34*100</f>
        <v>88.61810755616064</v>
      </c>
      <c r="X34" s="14">
        <f>SUM(X16:X33)</f>
        <v>395.8</v>
      </c>
      <c r="Y34" s="14">
        <f>SUM(Y16:Y33)</f>
        <v>629.8</v>
      </c>
      <c r="Z34" s="15">
        <f>Y34/X34*100</f>
        <v>159.1207680646791</v>
      </c>
      <c r="AA34" s="14">
        <f>SUM(AA16:AA33)</f>
        <v>259.1</v>
      </c>
      <c r="AB34" s="14">
        <f>SUM(AB16:AB33)</f>
        <v>232.00000000000003</v>
      </c>
      <c r="AC34" s="15">
        <f>AB34/AA34*100</f>
        <v>89.54071786954843</v>
      </c>
      <c r="AD34" s="14">
        <f>SUM(AD16:AD33)</f>
        <v>0</v>
      </c>
      <c r="AE34" s="14">
        <f>SUM(AE16:AE33)</f>
        <v>0</v>
      </c>
      <c r="AF34" s="15" t="e">
        <f>AE34/AD34*100</f>
        <v>#DIV/0!</v>
      </c>
      <c r="AG34" s="14">
        <f>SUM(AG16:AG33)</f>
        <v>77861</v>
      </c>
      <c r="AH34" s="14">
        <f>SUM(AH16:AH33)</f>
        <v>33583.5</v>
      </c>
      <c r="AI34" s="15">
        <f>AH34/AG34*100</f>
        <v>43.13263379612386</v>
      </c>
      <c r="AJ34" s="14">
        <f>SUM(AJ16:AJ33)</f>
        <v>30276.6</v>
      </c>
      <c r="AK34" s="14">
        <f>SUM(AK16:AK33)</f>
        <v>19719.199999999997</v>
      </c>
      <c r="AL34" s="15">
        <f>AK34/AJ34*100</f>
        <v>65.13016653124855</v>
      </c>
      <c r="AM34" s="14">
        <f>SUM(AM16:AM33)</f>
        <v>1990.5</v>
      </c>
      <c r="AN34" s="14">
        <f>SUM(AN16:AN33)</f>
        <v>1326.9999999999998</v>
      </c>
      <c r="AO34" s="15">
        <f>AN34/AM34*100</f>
        <v>66.66666666666666</v>
      </c>
      <c r="AP34" s="14">
        <v>0</v>
      </c>
      <c r="AQ34" s="14">
        <f>SUM(AQ16:AQ33)</f>
        <v>0</v>
      </c>
      <c r="AR34" s="15"/>
      <c r="AS34" s="14">
        <f>SUM(AS16:AS33)</f>
        <v>3811.7</v>
      </c>
      <c r="AT34" s="14">
        <f>SUM(AT16:AT33)</f>
        <v>1740.5000000000002</v>
      </c>
      <c r="AU34" s="15">
        <f t="shared" si="15"/>
        <v>45.66204055933049</v>
      </c>
      <c r="AV34" s="14">
        <f>SUM(AV16:AV33)</f>
        <v>108463.3</v>
      </c>
      <c r="AW34" s="14">
        <f>SUM(AW16:AW33)</f>
        <v>46657.5</v>
      </c>
      <c r="AX34" s="15">
        <f t="shared" si="16"/>
        <v>43.01685454895804</v>
      </c>
      <c r="AY34" s="14">
        <f>SUM(AY16:AY33)</f>
        <v>16867.3</v>
      </c>
      <c r="AZ34" s="14">
        <f>SUM(AZ16:AZ33)</f>
        <v>11644.300000000001</v>
      </c>
      <c r="BA34" s="15">
        <f t="shared" si="17"/>
        <v>69.0347595643642</v>
      </c>
      <c r="BB34" s="14">
        <f>SUM(BB16:BB33)</f>
        <v>12468.6</v>
      </c>
      <c r="BC34" s="14">
        <f>SUM(BC16:BC33)</f>
        <v>7482.299999999999</v>
      </c>
      <c r="BD34" s="15">
        <f t="shared" si="18"/>
        <v>60.009142967133435</v>
      </c>
      <c r="BE34" s="14">
        <f>SUM(BE16:BE33)</f>
        <v>651.0999999999999</v>
      </c>
      <c r="BF34" s="14">
        <f>SUM(BF16:BF33)</f>
        <v>491.29999999999995</v>
      </c>
      <c r="BG34" s="15">
        <f t="shared" si="19"/>
        <v>75.45691906005221</v>
      </c>
      <c r="BH34" s="14">
        <f>SUM(BH16:BH33)</f>
        <v>27338.600000000002</v>
      </c>
      <c r="BI34" s="14">
        <f>SUM(BI16:BI33)</f>
        <v>13019.000000000002</v>
      </c>
      <c r="BJ34" s="15">
        <f t="shared" si="20"/>
        <v>47.62131199110415</v>
      </c>
      <c r="BK34" s="14">
        <f>SUM(BK16:BK33)</f>
        <v>22883.2</v>
      </c>
      <c r="BL34" s="14">
        <f>SUM(BL16:BL33)</f>
        <v>13338.3</v>
      </c>
      <c r="BM34" s="15">
        <f>BL34/BK34*100</f>
        <v>58.28861348063208</v>
      </c>
      <c r="BN34" s="14">
        <f>SUM(BN16:BN33)</f>
        <v>11410.8</v>
      </c>
      <c r="BO34" s="14">
        <f>SUM(BO16:BO33)</f>
        <v>6307.8</v>
      </c>
      <c r="BP34" s="15">
        <f t="shared" si="22"/>
        <v>55.279209170259755</v>
      </c>
      <c r="BQ34" s="14">
        <f>SUM(BQ16:BQ33)</f>
        <v>2857.5999999999995</v>
      </c>
      <c r="BR34" s="14">
        <f>SUM(BR16:BR33)</f>
        <v>1792.5999999999997</v>
      </c>
      <c r="BS34" s="15">
        <f>BR34/BQ34*100</f>
        <v>62.73096304591266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-2202.1000000000204</v>
      </c>
      <c r="BX34" s="15">
        <f>SUM(D34-AW34)</f>
        <v>5822.4000000000015</v>
      </c>
      <c r="BY34" s="14"/>
    </row>
  </sheetData>
  <mergeCells count="43"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  <mergeCell ref="BK12:BM13"/>
    <mergeCell ref="AJ12:AL13"/>
    <mergeCell ref="AM12:AO13"/>
    <mergeCell ref="AP12:AR13"/>
    <mergeCell ref="AY12:BA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U4:W4"/>
    <mergeCell ref="C6:N6"/>
    <mergeCell ref="C7:R7"/>
    <mergeCell ref="J8:M8"/>
    <mergeCell ref="R1:T1"/>
    <mergeCell ref="R2:T2"/>
    <mergeCell ref="L3:N3"/>
    <mergeCell ref="R3:T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2011-04-08T11:01:59Z</cp:lastPrinted>
  <dcterms:created xsi:type="dcterms:W3CDTF">2000-02-11T11:57:28Z</dcterms:created>
  <dcterms:modified xsi:type="dcterms:W3CDTF">2011-09-07T04:46:06Z</dcterms:modified>
  <cp:category/>
  <cp:version/>
  <cp:contentType/>
  <cp:contentStatus/>
</cp:coreProperties>
</file>