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40" windowHeight="7305" tabRatio="19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<sst xmlns="http://schemas.openxmlformats.org/spreadsheetml/2006/main" count="130" uniqueCount="54">
  <si>
    <t xml:space="preserve"> </t>
  </si>
  <si>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</si>
  <si>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</si>
  <si>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</si>
  <si>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</si>
  <si>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</si>
  <si>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</si>
  <si>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</si>
  <si>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</si>
  <si>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</si>
  <si>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</si>
  <si>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</si>
  <si>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</si>
  <si>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</si>
  <si>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</si>
  <si>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</si>
  <si>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договора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</si>
  <si>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додода 00011105020000000120)</t>
  </si>
  <si>
    <t>Доходы от сдачи в арнду имущества. Находящегося в оперативном управлении органов управления поселений и создаваемых  ими учреждений и хозяйственном ведении муниципальных  унитарных  предприятий (код дохода 00011105035100000120)</t>
  </si>
  <si>
    <t>Прочие доходы от использования имущества и прав, находящихся в  собственности поселений код  дохода 00011109045100000120</t>
  </si>
  <si>
    <t>дотации  бюджетам поселений на выравнивание уровня бюджетной обеспеченности (код доходов 00020201001100000151)</t>
  </si>
  <si>
    <t>дотации бюджетам поселений на  поддержку мер по обеспечению сбалансированности  бюджетов (код доходов 00020201003100000151)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</si>
  <si>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</si>
  <si>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</si>
  <si>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</si>
  <si>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</si>
  <si>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</si>
  <si>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</si>
  <si>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Функционирование местных администраций (код расхода 01040000000000000)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</si>
  <si>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</si>
  <si>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</si>
  <si>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</si>
  <si>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</si>
  <si>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</si>
  <si>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>Богатыревское сельское</t>
  </si>
  <si>
    <t xml:space="preserve">Булдеевское сельское </t>
  </si>
  <si>
    <t>Второвурманкасинское сельское</t>
  </si>
  <si>
    <t>Игорварское сельское</t>
  </si>
  <si>
    <t>Конарское сельское</t>
  </si>
  <si>
    <t xml:space="preserve">Малоянгорчинское сельское </t>
  </si>
  <si>
    <t>Медикасинское сельское</t>
  </si>
  <si>
    <t>Михайловское сельское</t>
  </si>
  <si>
    <t>Опытное сельское</t>
  </si>
  <si>
    <t xml:space="preserve">Первостепановское сельское </t>
  </si>
  <si>
    <t>Поваркасинское сельское</t>
  </si>
  <si>
    <t>Рындинское сельское</t>
  </si>
  <si>
    <t>Таушкасинское сельское</t>
  </si>
  <si>
    <t>Тувсинское сельское</t>
  </si>
  <si>
    <t>Цивильское городское</t>
  </si>
  <si>
    <t>Чиричкасинское сельское</t>
  </si>
  <si>
    <t>Чурачикское сельское</t>
  </si>
  <si>
    <t>Итого по поселениям</t>
  </si>
  <si>
    <t>Субсидии бюджетам поселений на предоставление гражданам субсидий на оплату жилого помещения и коммунальных услуг(код дохода 00020204223100000110)</t>
  </si>
  <si>
    <t>об исполнении бюджетов поселений Цивильского муниципального района на  01 мая 2011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</si>
</sst>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9"/>
      <name val="Arial Cyr"/>
      <family val="0"/>
    </font>
    <font>
      <sz val="8"/>
      <name val="Arial Cyr"/>
      <family val="2"/>
    </font>
    <font>
      <sz val="9"/>
      <name val="TimesET"/>
      <family val="0"/>
    </font>
    <font>
      <sz val="10"/>
      <name val="Arial"/>
      <family val="0"/>
    </font>
    <font>
      <b/>
      <sz val="9"/>
      <name val="TimesET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vertical="center" wrapText="1"/>
      <protection/>
    </xf>
    <xf numFmtId="0" fontId="5" fillId="0" borderId="1" xfId="17" applyFont="1" applyFill="1" applyBorder="1" applyAlignment="1" applyProtection="1">
      <alignment vertical="center" wrapText="1"/>
      <protection locked="0"/>
    </xf>
    <xf numFmtId="164" fontId="0" fillId="0" borderId="1" xfId="0" applyNumberForma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/>
    </xf>
    <xf numFmtId="164" fontId="3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 applyProtection="1">
      <alignment vertical="center" wrapText="1"/>
      <protection locked="0"/>
    </xf>
    <xf numFmtId="165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2" xfId="17" applyFont="1" applyFill="1" applyBorder="1" applyAlignment="1">
      <alignment horizontal="center" vertical="center" wrapText="1"/>
      <protection/>
    </xf>
    <xf numFmtId="0" fontId="7" fillId="0" borderId="14" xfId="17" applyFont="1" applyFill="1" applyBorder="1" applyAlignment="1">
      <alignment horizontal="center" vertical="center" wrapText="1"/>
      <protection/>
    </xf>
    <xf numFmtId="49" fontId="0" fillId="0" borderId="1" xfId="0" applyNumberForma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Y34"/>
  <sheetViews>
    <sheetView tabSelected="1" workbookViewId="0" topLeftCell="B12">
      <pane xSplit="1" topLeftCell="AU2" activePane="topRight" state="frozen"/>
      <selection pane="topLeft" activeCell="B2" sqref="B2"/>
      <selection pane="topRight" activeCell="BR29" sqref="BR29"/>
    </sheetView>
  </sheetViews>
  <sheetFormatPr defaultColWidth="9.00390625" defaultRowHeight="12.75"/>
  <cols>
    <col min="1" max="1" width="3.375" style="0" hidden="1" customWidth="1"/>
    <col min="2" max="2" width="25.375" style="0" customWidth="1"/>
    <col min="5" max="5" width="9.875" style="0" customWidth="1"/>
    <col min="8" max="8" width="9.625" style="0" customWidth="1"/>
    <col min="11" max="11" width="11.00390625" style="0" customWidth="1"/>
    <col min="14" max="14" width="10.875" style="0" customWidth="1"/>
    <col min="17" max="17" width="11.00390625" style="0" customWidth="1"/>
    <col min="20" max="20" width="10.625" style="0" customWidth="1"/>
    <col min="23" max="23" width="10.625" style="0" customWidth="1"/>
    <col min="26" max="26" width="10.125" style="0" customWidth="1"/>
    <col min="29" max="29" width="10.625" style="0" customWidth="1"/>
    <col min="32" max="33" width="11.25390625" style="0" customWidth="1"/>
    <col min="35" max="41" width="10.625" style="0" customWidth="1"/>
    <col min="44" max="44" width="10.875" style="0" customWidth="1"/>
    <col min="47" max="47" width="10.125" style="0" customWidth="1"/>
    <col min="50" max="50" width="11.00390625" style="0" customWidth="1"/>
    <col min="53" max="56" width="10.625" style="0" customWidth="1"/>
    <col min="59" max="59" width="10.625" style="0" customWidth="1"/>
    <col min="62" max="62" width="10.625" style="0" customWidth="1"/>
    <col min="63" max="63" width="12.125" style="0" customWidth="1"/>
    <col min="65" max="65" width="10.75390625" style="0" customWidth="1"/>
    <col min="68" max="68" width="10.75390625" style="0" customWidth="1"/>
    <col min="71" max="71" width="10.625" style="0" customWidth="1"/>
    <col min="74" max="74" width="10.75390625" style="0" customWidth="1"/>
    <col min="77" max="77" width="10.625" style="0" customWidth="1"/>
  </cols>
  <sheetData>
    <row r="1" spans="18:20" ht="12" customHeight="1">
      <c r="R1" s="18"/>
      <c r="S1" s="18"/>
      <c r="T1" s="18"/>
    </row>
    <row r="2" spans="18:20" ht="12" customHeight="1">
      <c r="R2" s="18"/>
      <c r="S2" s="18"/>
      <c r="T2" s="18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9" t="s">
        <v>0</v>
      </c>
      <c r="M3" s="19"/>
      <c r="N3" s="19"/>
      <c r="O3" s="1"/>
      <c r="P3" s="1"/>
      <c r="Q3" s="1"/>
      <c r="R3" s="19"/>
      <c r="S3" s="19"/>
      <c r="T3" s="19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19" t="s">
        <v>0</v>
      </c>
      <c r="V4" s="19"/>
      <c r="W4" s="19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20" t="s">
        <v>1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21" t="s">
        <v>53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22" t="s">
        <v>2</v>
      </c>
      <c r="K8" s="22"/>
      <c r="L8" s="22"/>
      <c r="M8" s="2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2.75">
      <c r="A10" s="23" t="s">
        <v>3</v>
      </c>
      <c r="B10" s="23"/>
      <c r="C10" s="24" t="s">
        <v>4</v>
      </c>
      <c r="D10" s="25"/>
      <c r="E10" s="26"/>
      <c r="F10" s="33" t="s">
        <v>5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5"/>
      <c r="AV10" s="23" t="s">
        <v>6</v>
      </c>
      <c r="AW10" s="23"/>
      <c r="AX10" s="23"/>
      <c r="AY10" s="3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5"/>
      <c r="BW10" s="24" t="s">
        <v>7</v>
      </c>
      <c r="BX10" s="25"/>
      <c r="BY10" s="26"/>
    </row>
    <row r="11" spans="1:77" ht="12.75">
      <c r="A11" s="23"/>
      <c r="B11" s="23"/>
      <c r="C11" s="27"/>
      <c r="D11" s="28"/>
      <c r="E11" s="29"/>
      <c r="F11" s="23" t="s">
        <v>8</v>
      </c>
      <c r="G11" s="23"/>
      <c r="H11" s="23"/>
      <c r="I11" s="36" t="s">
        <v>9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8"/>
      <c r="AG11" s="23" t="s">
        <v>10</v>
      </c>
      <c r="AH11" s="23"/>
      <c r="AI11" s="23"/>
      <c r="AJ11" s="33" t="s">
        <v>9</v>
      </c>
      <c r="AK11" s="34"/>
      <c r="AL11" s="34"/>
      <c r="AM11" s="34"/>
      <c r="AN11" s="34"/>
      <c r="AO11" s="34"/>
      <c r="AP11" s="34"/>
      <c r="AQ11" s="34"/>
      <c r="AR11" s="35"/>
      <c r="AS11" s="23" t="s">
        <v>11</v>
      </c>
      <c r="AT11" s="23"/>
      <c r="AU11" s="23"/>
      <c r="AV11" s="23"/>
      <c r="AW11" s="23"/>
      <c r="AX11" s="23"/>
      <c r="AY11" s="33" t="s">
        <v>9</v>
      </c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5"/>
      <c r="BW11" s="27"/>
      <c r="BX11" s="28"/>
      <c r="BY11" s="29"/>
    </row>
    <row r="12" spans="1:77" ht="59.25" customHeight="1">
      <c r="A12" s="23"/>
      <c r="B12" s="23"/>
      <c r="C12" s="27"/>
      <c r="D12" s="28"/>
      <c r="E12" s="29"/>
      <c r="F12" s="23"/>
      <c r="G12" s="23"/>
      <c r="H12" s="23"/>
      <c r="I12" s="24" t="s">
        <v>12</v>
      </c>
      <c r="J12" s="25"/>
      <c r="K12" s="26"/>
      <c r="L12" s="24" t="s">
        <v>13</v>
      </c>
      <c r="M12" s="25"/>
      <c r="N12" s="26"/>
      <c r="O12" s="24" t="s">
        <v>14</v>
      </c>
      <c r="P12" s="25"/>
      <c r="Q12" s="26"/>
      <c r="R12" s="24" t="s">
        <v>15</v>
      </c>
      <c r="S12" s="25"/>
      <c r="T12" s="26"/>
      <c r="U12" s="24" t="s">
        <v>16</v>
      </c>
      <c r="V12" s="25"/>
      <c r="W12" s="26"/>
      <c r="X12" s="24" t="s">
        <v>17</v>
      </c>
      <c r="Y12" s="25"/>
      <c r="Z12" s="26"/>
      <c r="AA12" s="24" t="s">
        <v>18</v>
      </c>
      <c r="AB12" s="25"/>
      <c r="AC12" s="26"/>
      <c r="AD12" s="24" t="s">
        <v>19</v>
      </c>
      <c r="AE12" s="25"/>
      <c r="AF12" s="26"/>
      <c r="AG12" s="23"/>
      <c r="AH12" s="23"/>
      <c r="AI12" s="23"/>
      <c r="AJ12" s="24" t="s">
        <v>20</v>
      </c>
      <c r="AK12" s="25"/>
      <c r="AL12" s="26"/>
      <c r="AM12" s="24" t="s">
        <v>21</v>
      </c>
      <c r="AN12" s="25"/>
      <c r="AO12" s="26"/>
      <c r="AP12" s="24" t="s">
        <v>52</v>
      </c>
      <c r="AQ12" s="25"/>
      <c r="AR12" s="26"/>
      <c r="AS12" s="23"/>
      <c r="AT12" s="23"/>
      <c r="AU12" s="23"/>
      <c r="AV12" s="23"/>
      <c r="AW12" s="23"/>
      <c r="AX12" s="23"/>
      <c r="AY12" s="39" t="s">
        <v>22</v>
      </c>
      <c r="AZ12" s="40"/>
      <c r="BA12" s="41"/>
      <c r="BB12" s="49" t="s">
        <v>5</v>
      </c>
      <c r="BC12" s="49"/>
      <c r="BD12" s="49"/>
      <c r="BE12" s="39" t="s">
        <v>23</v>
      </c>
      <c r="BF12" s="40"/>
      <c r="BG12" s="41"/>
      <c r="BH12" s="39" t="s">
        <v>24</v>
      </c>
      <c r="BI12" s="40"/>
      <c r="BJ12" s="41"/>
      <c r="BK12" s="24" t="s">
        <v>25</v>
      </c>
      <c r="BL12" s="25"/>
      <c r="BM12" s="26"/>
      <c r="BN12" s="33" t="s">
        <v>26</v>
      </c>
      <c r="BO12" s="34"/>
      <c r="BP12" s="34"/>
      <c r="BQ12" s="34"/>
      <c r="BR12" s="34"/>
      <c r="BS12" s="35"/>
      <c r="BT12" s="24" t="s">
        <v>27</v>
      </c>
      <c r="BU12" s="25"/>
      <c r="BV12" s="26"/>
      <c r="BW12" s="27"/>
      <c r="BX12" s="28"/>
      <c r="BY12" s="29"/>
    </row>
    <row r="13" spans="1:77" ht="66" customHeight="1">
      <c r="A13" s="23"/>
      <c r="B13" s="23"/>
      <c r="C13" s="30"/>
      <c r="D13" s="31"/>
      <c r="E13" s="32"/>
      <c r="F13" s="23"/>
      <c r="G13" s="23"/>
      <c r="H13" s="23"/>
      <c r="I13" s="30"/>
      <c r="J13" s="31"/>
      <c r="K13" s="32"/>
      <c r="L13" s="30"/>
      <c r="M13" s="31"/>
      <c r="N13" s="32"/>
      <c r="O13" s="30"/>
      <c r="P13" s="31"/>
      <c r="Q13" s="32"/>
      <c r="R13" s="30"/>
      <c r="S13" s="31"/>
      <c r="T13" s="32"/>
      <c r="U13" s="30"/>
      <c r="V13" s="31"/>
      <c r="W13" s="32"/>
      <c r="X13" s="30"/>
      <c r="Y13" s="31"/>
      <c r="Z13" s="32"/>
      <c r="AA13" s="30"/>
      <c r="AB13" s="31"/>
      <c r="AC13" s="32"/>
      <c r="AD13" s="30"/>
      <c r="AE13" s="31"/>
      <c r="AF13" s="32"/>
      <c r="AG13" s="23"/>
      <c r="AH13" s="23"/>
      <c r="AI13" s="23"/>
      <c r="AJ13" s="30"/>
      <c r="AK13" s="31"/>
      <c r="AL13" s="32"/>
      <c r="AM13" s="30"/>
      <c r="AN13" s="31"/>
      <c r="AO13" s="32"/>
      <c r="AP13" s="30"/>
      <c r="AQ13" s="31"/>
      <c r="AR13" s="32"/>
      <c r="AS13" s="23"/>
      <c r="AT13" s="23"/>
      <c r="AU13" s="23"/>
      <c r="AV13" s="23"/>
      <c r="AW13" s="23"/>
      <c r="AX13" s="23"/>
      <c r="AY13" s="42"/>
      <c r="AZ13" s="43"/>
      <c r="BA13" s="44"/>
      <c r="BB13" s="49" t="s">
        <v>28</v>
      </c>
      <c r="BC13" s="49"/>
      <c r="BD13" s="49"/>
      <c r="BE13" s="42"/>
      <c r="BF13" s="43"/>
      <c r="BG13" s="44"/>
      <c r="BH13" s="42"/>
      <c r="BI13" s="43"/>
      <c r="BJ13" s="44"/>
      <c r="BK13" s="30"/>
      <c r="BL13" s="31"/>
      <c r="BM13" s="32"/>
      <c r="BN13" s="33" t="s">
        <v>29</v>
      </c>
      <c r="BO13" s="34"/>
      <c r="BP13" s="35"/>
      <c r="BQ13" s="33" t="s">
        <v>30</v>
      </c>
      <c r="BR13" s="34"/>
      <c r="BS13" s="35"/>
      <c r="BT13" s="30"/>
      <c r="BU13" s="31"/>
      <c r="BV13" s="32"/>
      <c r="BW13" s="30"/>
      <c r="BX13" s="31"/>
      <c r="BY13" s="32"/>
    </row>
    <row r="14" spans="1:77" ht="22.5">
      <c r="A14" s="23"/>
      <c r="B14" s="23"/>
      <c r="C14" s="2" t="s">
        <v>31</v>
      </c>
      <c r="D14" s="2" t="s">
        <v>32</v>
      </c>
      <c r="E14" s="2" t="s">
        <v>33</v>
      </c>
      <c r="F14" s="2" t="s">
        <v>31</v>
      </c>
      <c r="G14" s="2" t="s">
        <v>32</v>
      </c>
      <c r="H14" s="2" t="s">
        <v>33</v>
      </c>
      <c r="I14" s="2" t="s">
        <v>31</v>
      </c>
      <c r="J14" s="2" t="s">
        <v>32</v>
      </c>
      <c r="K14" s="2" t="s">
        <v>33</v>
      </c>
      <c r="L14" s="2" t="s">
        <v>31</v>
      </c>
      <c r="M14" s="2" t="s">
        <v>32</v>
      </c>
      <c r="N14" s="2" t="s">
        <v>33</v>
      </c>
      <c r="O14" s="2" t="s">
        <v>31</v>
      </c>
      <c r="P14" s="2" t="s">
        <v>32</v>
      </c>
      <c r="Q14" s="2" t="s">
        <v>33</v>
      </c>
      <c r="R14" s="2" t="s">
        <v>31</v>
      </c>
      <c r="S14" s="2" t="s">
        <v>32</v>
      </c>
      <c r="T14" s="2" t="s">
        <v>33</v>
      </c>
      <c r="U14" s="2" t="s">
        <v>31</v>
      </c>
      <c r="V14" s="2" t="s">
        <v>32</v>
      </c>
      <c r="W14" s="2" t="s">
        <v>33</v>
      </c>
      <c r="X14" s="2" t="s">
        <v>31</v>
      </c>
      <c r="Y14" s="2" t="s">
        <v>32</v>
      </c>
      <c r="Z14" s="2" t="s">
        <v>33</v>
      </c>
      <c r="AA14" s="2" t="s">
        <v>31</v>
      </c>
      <c r="AB14" s="2" t="s">
        <v>32</v>
      </c>
      <c r="AC14" s="2" t="s">
        <v>33</v>
      </c>
      <c r="AD14" s="2" t="s">
        <v>31</v>
      </c>
      <c r="AE14" s="2" t="s">
        <v>32</v>
      </c>
      <c r="AF14" s="2" t="s">
        <v>33</v>
      </c>
      <c r="AG14" s="2" t="s">
        <v>31</v>
      </c>
      <c r="AH14" s="2" t="s">
        <v>32</v>
      </c>
      <c r="AI14" s="2" t="s">
        <v>33</v>
      </c>
      <c r="AJ14" s="2" t="s">
        <v>31</v>
      </c>
      <c r="AK14" s="2" t="s">
        <v>32</v>
      </c>
      <c r="AL14" s="2" t="s">
        <v>33</v>
      </c>
      <c r="AM14" s="2" t="s">
        <v>31</v>
      </c>
      <c r="AN14" s="2" t="s">
        <v>32</v>
      </c>
      <c r="AO14" s="2" t="s">
        <v>33</v>
      </c>
      <c r="AP14" s="2" t="s">
        <v>31</v>
      </c>
      <c r="AQ14" s="2" t="s">
        <v>32</v>
      </c>
      <c r="AR14" s="2" t="s">
        <v>33</v>
      </c>
      <c r="AS14" s="2" t="s">
        <v>31</v>
      </c>
      <c r="AT14" s="2" t="s">
        <v>32</v>
      </c>
      <c r="AU14" s="2" t="s">
        <v>33</v>
      </c>
      <c r="AV14" s="2" t="s">
        <v>31</v>
      </c>
      <c r="AW14" s="2" t="s">
        <v>32</v>
      </c>
      <c r="AX14" s="2" t="s">
        <v>33</v>
      </c>
      <c r="AY14" s="2" t="s">
        <v>31</v>
      </c>
      <c r="AZ14" s="2" t="s">
        <v>32</v>
      </c>
      <c r="BA14" s="2" t="s">
        <v>33</v>
      </c>
      <c r="BB14" s="2" t="s">
        <v>31</v>
      </c>
      <c r="BC14" s="2" t="s">
        <v>32</v>
      </c>
      <c r="BD14" s="2" t="s">
        <v>33</v>
      </c>
      <c r="BE14" s="2" t="s">
        <v>31</v>
      </c>
      <c r="BF14" s="2" t="s">
        <v>32</v>
      </c>
      <c r="BG14" s="2" t="s">
        <v>33</v>
      </c>
      <c r="BH14" s="2" t="s">
        <v>31</v>
      </c>
      <c r="BI14" s="2" t="s">
        <v>32</v>
      </c>
      <c r="BJ14" s="2" t="s">
        <v>33</v>
      </c>
      <c r="BK14" s="2" t="s">
        <v>31</v>
      </c>
      <c r="BL14" s="2" t="s">
        <v>32</v>
      </c>
      <c r="BM14" s="2" t="s">
        <v>33</v>
      </c>
      <c r="BN14" s="2" t="s">
        <v>31</v>
      </c>
      <c r="BO14" s="2" t="s">
        <v>32</v>
      </c>
      <c r="BP14" s="2" t="s">
        <v>33</v>
      </c>
      <c r="BQ14" s="2" t="s">
        <v>31</v>
      </c>
      <c r="BR14" s="2" t="s">
        <v>32</v>
      </c>
      <c r="BS14" s="2" t="s">
        <v>33</v>
      </c>
      <c r="BT14" s="2" t="s">
        <v>31</v>
      </c>
      <c r="BU14" s="2" t="s">
        <v>32</v>
      </c>
      <c r="BV14" s="2" t="s">
        <v>33</v>
      </c>
      <c r="BW14" s="2" t="s">
        <v>31</v>
      </c>
      <c r="BX14" s="2" t="s">
        <v>32</v>
      </c>
      <c r="BY14" s="2" t="s">
        <v>33</v>
      </c>
    </row>
    <row r="15" spans="1:77" ht="12.75">
      <c r="A15" s="45">
        <v>1</v>
      </c>
      <c r="B15" s="46"/>
      <c r="C15" s="2">
        <v>2</v>
      </c>
      <c r="D15" s="2">
        <v>3</v>
      </c>
      <c r="E15" s="3">
        <v>4</v>
      </c>
      <c r="F15" s="2">
        <v>5</v>
      </c>
      <c r="G15" s="2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3">
        <v>13</v>
      </c>
      <c r="O15" s="3">
        <v>14</v>
      </c>
      <c r="P15" s="3">
        <v>15</v>
      </c>
      <c r="Q15" s="3">
        <v>16</v>
      </c>
      <c r="R15" s="3">
        <v>17</v>
      </c>
      <c r="S15" s="3">
        <v>18</v>
      </c>
      <c r="T15" s="3">
        <v>19</v>
      </c>
      <c r="U15" s="3">
        <v>20</v>
      </c>
      <c r="V15" s="3">
        <v>21</v>
      </c>
      <c r="W15" s="3">
        <v>22</v>
      </c>
      <c r="X15" s="3">
        <v>23</v>
      </c>
      <c r="Y15" s="3">
        <v>24</v>
      </c>
      <c r="Z15" s="3">
        <v>25</v>
      </c>
      <c r="AA15" s="3">
        <v>26</v>
      </c>
      <c r="AB15" s="3">
        <v>27</v>
      </c>
      <c r="AC15" s="3">
        <v>28</v>
      </c>
      <c r="AD15" s="3">
        <v>29</v>
      </c>
      <c r="AE15" s="3">
        <v>30</v>
      </c>
      <c r="AF15" s="3">
        <v>31</v>
      </c>
      <c r="AG15" s="2">
        <v>32</v>
      </c>
      <c r="AH15" s="2">
        <v>33</v>
      </c>
      <c r="AI15" s="2">
        <v>34</v>
      </c>
      <c r="AJ15" s="2">
        <v>35</v>
      </c>
      <c r="AK15" s="2">
        <v>36</v>
      </c>
      <c r="AL15" s="2">
        <v>37</v>
      </c>
      <c r="AM15" s="2">
        <v>38</v>
      </c>
      <c r="AN15" s="2">
        <v>39</v>
      </c>
      <c r="AO15" s="2">
        <v>40</v>
      </c>
      <c r="AP15" s="2">
        <v>41</v>
      </c>
      <c r="AQ15" s="2">
        <v>42</v>
      </c>
      <c r="AR15" s="3">
        <v>43</v>
      </c>
      <c r="AS15" s="2">
        <v>44</v>
      </c>
      <c r="AT15" s="2">
        <v>45</v>
      </c>
      <c r="AU15" s="2">
        <v>46</v>
      </c>
      <c r="AV15" s="2">
        <v>47</v>
      </c>
      <c r="AW15" s="2">
        <v>48</v>
      </c>
      <c r="AX15" s="2">
        <v>49</v>
      </c>
      <c r="AY15" s="2">
        <v>50</v>
      </c>
      <c r="AZ15" s="2">
        <v>51</v>
      </c>
      <c r="BA15" s="2">
        <v>52</v>
      </c>
      <c r="BB15" s="2">
        <v>53</v>
      </c>
      <c r="BC15" s="2">
        <v>54</v>
      </c>
      <c r="BD15" s="2">
        <v>55</v>
      </c>
      <c r="BE15" s="4">
        <v>56</v>
      </c>
      <c r="BF15" s="4">
        <v>57</v>
      </c>
      <c r="BG15" s="4">
        <v>58</v>
      </c>
      <c r="BH15" s="4">
        <v>59</v>
      </c>
      <c r="BI15" s="4">
        <v>60</v>
      </c>
      <c r="BJ15" s="4">
        <v>61</v>
      </c>
      <c r="BK15" s="4">
        <v>62</v>
      </c>
      <c r="BL15" s="4">
        <v>63</v>
      </c>
      <c r="BM15" s="4">
        <v>64</v>
      </c>
      <c r="BN15" s="5">
        <v>65</v>
      </c>
      <c r="BO15" s="5">
        <v>66</v>
      </c>
      <c r="BP15" s="5">
        <v>67</v>
      </c>
      <c r="BQ15" s="5">
        <v>68</v>
      </c>
      <c r="BR15" s="5">
        <v>69</v>
      </c>
      <c r="BS15" s="5">
        <v>70</v>
      </c>
      <c r="BT15" s="5">
        <v>71</v>
      </c>
      <c r="BU15" s="5">
        <v>72</v>
      </c>
      <c r="BV15" s="5">
        <v>73</v>
      </c>
      <c r="BW15" s="2">
        <v>74</v>
      </c>
      <c r="BX15" s="2">
        <v>75</v>
      </c>
      <c r="BY15" s="3">
        <v>76</v>
      </c>
    </row>
    <row r="16" spans="1:77" ht="12.75">
      <c r="A16" s="6">
        <v>1</v>
      </c>
      <c r="B16" s="7" t="s">
        <v>34</v>
      </c>
      <c r="C16" s="8">
        <v>5168.3</v>
      </c>
      <c r="D16" s="8">
        <f>G16+AH16</f>
        <v>881.4</v>
      </c>
      <c r="E16" s="9">
        <f>D16/C16*100</f>
        <v>17.053963585705162</v>
      </c>
      <c r="F16" s="10">
        <v>381.8</v>
      </c>
      <c r="G16" s="10">
        <v>49.9</v>
      </c>
      <c r="H16" s="9">
        <f>G16/F16*100</f>
        <v>13.069669984284966</v>
      </c>
      <c r="I16" s="10">
        <v>87.4</v>
      </c>
      <c r="J16" s="10">
        <v>19.1</v>
      </c>
      <c r="K16" s="9">
        <f>J16/I16*100</f>
        <v>21.85354691075515</v>
      </c>
      <c r="L16" s="10">
        <v>0.3</v>
      </c>
      <c r="M16" s="10">
        <v>0.7</v>
      </c>
      <c r="N16" s="9">
        <f>M16/L16*100</f>
        <v>233.33333333333334</v>
      </c>
      <c r="O16" s="10">
        <v>43</v>
      </c>
      <c r="P16" s="10">
        <v>4.3</v>
      </c>
      <c r="Q16" s="9">
        <f>P16/O16*100</f>
        <v>10</v>
      </c>
      <c r="R16" s="10">
        <v>197</v>
      </c>
      <c r="S16" s="10">
        <v>13.2</v>
      </c>
      <c r="T16" s="9">
        <f>S16/R16*100</f>
        <v>6.700507614213197</v>
      </c>
      <c r="U16" s="10">
        <v>40.4</v>
      </c>
      <c r="V16" s="10">
        <v>7.6</v>
      </c>
      <c r="W16" s="9">
        <f>V16/U16*100</f>
        <v>18.81188118811881</v>
      </c>
      <c r="X16" s="10">
        <v>0</v>
      </c>
      <c r="Y16" s="10"/>
      <c r="Z16" s="9" t="e">
        <f>Y16/X16*100</f>
        <v>#DIV/0!</v>
      </c>
      <c r="AA16" s="10">
        <v>5.7</v>
      </c>
      <c r="AB16" s="10">
        <v>4.6</v>
      </c>
      <c r="AC16" s="9">
        <f>AB16/AA16*100</f>
        <v>80.7017543859649</v>
      </c>
      <c r="AD16" s="10">
        <v>0</v>
      </c>
      <c r="AE16" s="10"/>
      <c r="AF16" s="9" t="e">
        <f>AE16/AD16*100</f>
        <v>#DIV/0!</v>
      </c>
      <c r="AG16" s="10">
        <v>4786.5</v>
      </c>
      <c r="AH16" s="10">
        <v>831.5</v>
      </c>
      <c r="AI16" s="9">
        <f>AH16/AG16*100</f>
        <v>17.371774783244543</v>
      </c>
      <c r="AJ16" s="9">
        <v>2273.5</v>
      </c>
      <c r="AK16" s="9">
        <v>725</v>
      </c>
      <c r="AL16" s="9">
        <f>AK16/AJ16*100</f>
        <v>31.889157686386625</v>
      </c>
      <c r="AM16" s="9">
        <v>0</v>
      </c>
      <c r="AN16" s="9"/>
      <c r="AO16" s="9" t="e">
        <f>AN16/AM16*100</f>
        <v>#DIV/0!</v>
      </c>
      <c r="AP16" s="11"/>
      <c r="AQ16" s="11"/>
      <c r="AR16" s="9" t="e">
        <f>AQ16/AP16*100</f>
        <v>#DIV/0!</v>
      </c>
      <c r="AS16" s="10">
        <v>126</v>
      </c>
      <c r="AT16" s="10"/>
      <c r="AU16" s="9">
        <f>AT16/AS16*100</f>
        <v>0</v>
      </c>
      <c r="AV16" s="11">
        <v>5243.5</v>
      </c>
      <c r="AW16" s="11">
        <v>912.9</v>
      </c>
      <c r="AX16" s="9">
        <f>AW16/AV16*100</f>
        <v>17.41012682368647</v>
      </c>
      <c r="AY16" s="11">
        <v>684</v>
      </c>
      <c r="AZ16" s="11">
        <v>179.9</v>
      </c>
      <c r="BA16" s="9">
        <f>AZ16/AY16*100</f>
        <v>26.301169590643276</v>
      </c>
      <c r="BB16" s="9">
        <v>671</v>
      </c>
      <c r="BC16" s="11">
        <v>167.9</v>
      </c>
      <c r="BD16" s="9">
        <f>BC16/BB16*100</f>
        <v>25.022354694485845</v>
      </c>
      <c r="BE16" s="11">
        <v>0</v>
      </c>
      <c r="BF16" s="11"/>
      <c r="BG16" s="9" t="e">
        <f>BF16/BE16*100</f>
        <v>#DIV/0!</v>
      </c>
      <c r="BH16" s="11">
        <v>1061.8</v>
      </c>
      <c r="BI16" s="11">
        <v>223</v>
      </c>
      <c r="BJ16" s="9">
        <f>BI16/BH16*100</f>
        <v>21.002071953286872</v>
      </c>
      <c r="BK16" s="11">
        <v>1244.8</v>
      </c>
      <c r="BL16" s="11">
        <v>495.8</v>
      </c>
      <c r="BM16" s="9">
        <f>BL16/BK16*100</f>
        <v>39.82969151670952</v>
      </c>
      <c r="BN16" s="12">
        <v>737.5</v>
      </c>
      <c r="BO16" s="12">
        <v>187.8</v>
      </c>
      <c r="BP16" s="9">
        <f>BO16/BN16*100</f>
        <v>25.46440677966102</v>
      </c>
      <c r="BQ16" s="12">
        <v>351.5</v>
      </c>
      <c r="BR16" s="12">
        <v>274.1</v>
      </c>
      <c r="BS16" s="9">
        <f>BR16/BQ16*100</f>
        <v>77.9800853485064</v>
      </c>
      <c r="BT16" s="12"/>
      <c r="BU16" s="12"/>
      <c r="BV16" s="9" t="e">
        <f>BU16/BT16*100</f>
        <v>#DIV/0!</v>
      </c>
      <c r="BW16" s="13">
        <f>SUM(C16-AV16)</f>
        <v>-75.19999999999982</v>
      </c>
      <c r="BX16" s="13">
        <f>SUM(D16-AW16)</f>
        <v>-31.5</v>
      </c>
      <c r="BY16" s="9"/>
    </row>
    <row r="17" spans="1:77" ht="12.75">
      <c r="A17" s="6">
        <v>2</v>
      </c>
      <c r="B17" s="7" t="s">
        <v>35</v>
      </c>
      <c r="C17" s="8">
        <v>2851.3</v>
      </c>
      <c r="D17" s="8">
        <f aca="true" t="shared" si="0" ref="D17:D32">G17+AH17</f>
        <v>918.4</v>
      </c>
      <c r="E17" s="9">
        <f aca="true" t="shared" si="1" ref="E17:E34">D17/C17*100</f>
        <v>32.209869182478165</v>
      </c>
      <c r="F17" s="10">
        <v>392</v>
      </c>
      <c r="G17" s="10">
        <v>197.6</v>
      </c>
      <c r="H17" s="9">
        <f aca="true" t="shared" si="2" ref="H17:H32">G17/F17*100</f>
        <v>50.408163265306115</v>
      </c>
      <c r="I17" s="10">
        <v>154.6</v>
      </c>
      <c r="J17" s="10">
        <v>93.5</v>
      </c>
      <c r="K17" s="9">
        <f aca="true" t="shared" si="3" ref="K17:K32">J17/I17*100</f>
        <v>60.478654592496774</v>
      </c>
      <c r="L17" s="10">
        <v>4.9</v>
      </c>
      <c r="M17" s="10">
        <v>38</v>
      </c>
      <c r="N17" s="9">
        <f aca="true" t="shared" si="4" ref="N17:N32">M17/L17*100</f>
        <v>775.5102040816327</v>
      </c>
      <c r="O17" s="10">
        <v>58.4</v>
      </c>
      <c r="P17" s="10">
        <v>4.3</v>
      </c>
      <c r="Q17" s="9">
        <f aca="true" t="shared" si="5" ref="Q17:Q32">P17/O17*100</f>
        <v>7.363013698630137</v>
      </c>
      <c r="R17" s="10">
        <v>146</v>
      </c>
      <c r="S17" s="10">
        <v>54.9</v>
      </c>
      <c r="T17" s="9">
        <f aca="true" t="shared" si="6" ref="T17:T32">S17/R17*100</f>
        <v>37.602739726027394</v>
      </c>
      <c r="U17" s="10">
        <v>22.1</v>
      </c>
      <c r="V17" s="10">
        <v>0.6</v>
      </c>
      <c r="W17" s="9">
        <f aca="true" t="shared" si="7" ref="W17:W32">V17/U17*100</f>
        <v>2.7149321266968323</v>
      </c>
      <c r="X17" s="10">
        <v>0</v>
      </c>
      <c r="Y17" s="10"/>
      <c r="Z17" s="9" t="e">
        <f aca="true" t="shared" si="8" ref="Z17:Z32">Y17/X17*100</f>
        <v>#DIV/0!</v>
      </c>
      <c r="AA17" s="10">
        <v>0</v>
      </c>
      <c r="AB17" s="10">
        <v>2.8</v>
      </c>
      <c r="AC17" s="9" t="e">
        <f aca="true" t="shared" si="9" ref="AC17:AC32">AB17/AA17*100</f>
        <v>#DIV/0!</v>
      </c>
      <c r="AD17" s="10">
        <v>0</v>
      </c>
      <c r="AE17" s="10"/>
      <c r="AF17" s="9" t="e">
        <f aca="true" t="shared" si="10" ref="AF17:AF32">AE17/AD17*100</f>
        <v>#DIV/0!</v>
      </c>
      <c r="AG17" s="10">
        <v>2459.3</v>
      </c>
      <c r="AH17" s="10">
        <v>720.8</v>
      </c>
      <c r="AI17" s="9">
        <f aca="true" t="shared" si="11" ref="AI17:AI32">AH17/AG17*100</f>
        <v>29.30915301101939</v>
      </c>
      <c r="AJ17" s="9">
        <v>1950.4</v>
      </c>
      <c r="AK17" s="9">
        <v>623.2</v>
      </c>
      <c r="AL17" s="9">
        <f aca="true" t="shared" si="12" ref="AL17:AL32">AK17/AJ17*100</f>
        <v>31.95242001640689</v>
      </c>
      <c r="AM17" s="9">
        <v>0</v>
      </c>
      <c r="AN17" s="9"/>
      <c r="AO17" s="9" t="e">
        <f aca="true" t="shared" si="13" ref="AO17:AO32">AN17/AM17*100</f>
        <v>#DIV/0!</v>
      </c>
      <c r="AP17" s="11"/>
      <c r="AQ17" s="11"/>
      <c r="AR17" s="9" t="e">
        <f aca="true" t="shared" si="14" ref="AR17:AR32">AQ17/AP17*100</f>
        <v>#DIV/0!</v>
      </c>
      <c r="AS17" s="10">
        <v>430</v>
      </c>
      <c r="AT17" s="10"/>
      <c r="AU17" s="9">
        <f aca="true" t="shared" si="15" ref="AU17:AU34">AT17/AS17*100</f>
        <v>0</v>
      </c>
      <c r="AV17" s="16">
        <v>2856.6</v>
      </c>
      <c r="AW17" s="11">
        <v>650.9</v>
      </c>
      <c r="AX17" s="9">
        <f aca="true" t="shared" si="16" ref="AX17:AX34">AW17/AV17*100</f>
        <v>22.785829307568438</v>
      </c>
      <c r="AY17" s="11">
        <v>676.4</v>
      </c>
      <c r="AZ17" s="11">
        <v>181.3</v>
      </c>
      <c r="BA17" s="9">
        <f aca="true" t="shared" si="17" ref="BA17:BA34">AZ17/AY17*100</f>
        <v>26.803666469544652</v>
      </c>
      <c r="BB17" s="9">
        <v>671</v>
      </c>
      <c r="BC17" s="11">
        <v>176.3</v>
      </c>
      <c r="BD17" s="9">
        <f aca="true" t="shared" si="18" ref="BD17:BD34">BC17/BB17*100</f>
        <v>26.274217585693</v>
      </c>
      <c r="BE17" s="11"/>
      <c r="BF17" s="11"/>
      <c r="BG17" s="9" t="e">
        <f aca="true" t="shared" si="19" ref="BG17:BG34">BF17/BE17*100</f>
        <v>#DIV/0!</v>
      </c>
      <c r="BH17" s="11">
        <v>668</v>
      </c>
      <c r="BI17" s="11">
        <v>204.8</v>
      </c>
      <c r="BJ17" s="9">
        <f aca="true" t="shared" si="20" ref="BJ17:BJ34">BI17/BH17*100</f>
        <v>30.65868263473054</v>
      </c>
      <c r="BK17" s="11">
        <v>1042.1</v>
      </c>
      <c r="BL17" s="11">
        <v>254.9</v>
      </c>
      <c r="BM17" s="9">
        <f aca="true" t="shared" si="21" ref="BM17:BM33">BL17/BK17*100</f>
        <v>24.46022454658862</v>
      </c>
      <c r="BN17" s="12">
        <v>753.2</v>
      </c>
      <c r="BO17" s="12">
        <v>202.8</v>
      </c>
      <c r="BP17" s="9">
        <f aca="true" t="shared" si="22" ref="BP17:BP34">BO17/BN17*100</f>
        <v>26.925119490175252</v>
      </c>
      <c r="BQ17" s="17">
        <v>90</v>
      </c>
      <c r="BR17" s="12">
        <v>44</v>
      </c>
      <c r="BS17" s="9">
        <f aca="true" t="shared" si="23" ref="BS17:BS32">BR17/BQ17*100</f>
        <v>48.888888888888886</v>
      </c>
      <c r="BT17" s="12"/>
      <c r="BU17" s="12"/>
      <c r="BV17" s="9" t="e">
        <f aca="true" t="shared" si="24" ref="BV17:BV32">BU17/BT17*100</f>
        <v>#DIV/0!</v>
      </c>
      <c r="BW17" s="13">
        <f>SUM(C17-AV17)</f>
        <v>-5.299999999999727</v>
      </c>
      <c r="BX17" s="13">
        <f aca="true" t="shared" si="25" ref="BX17:BX32">SUM(D17-AW17)</f>
        <v>267.5</v>
      </c>
      <c r="BY17" s="9"/>
    </row>
    <row r="18" spans="1:77" ht="12.75">
      <c r="A18" s="6">
        <v>3</v>
      </c>
      <c r="B18" s="7" t="s">
        <v>36</v>
      </c>
      <c r="C18" s="8">
        <v>4445.4</v>
      </c>
      <c r="D18" s="8">
        <f t="shared" si="0"/>
        <v>923</v>
      </c>
      <c r="E18" s="9">
        <f t="shared" si="1"/>
        <v>20.763035947271337</v>
      </c>
      <c r="F18" s="10">
        <v>743.8</v>
      </c>
      <c r="G18" s="10">
        <v>177.8</v>
      </c>
      <c r="H18" s="9">
        <f t="shared" si="2"/>
        <v>23.904275342834097</v>
      </c>
      <c r="I18" s="10">
        <v>224.4</v>
      </c>
      <c r="J18" s="10">
        <v>70.8</v>
      </c>
      <c r="K18" s="9">
        <f t="shared" si="3"/>
        <v>31.550802139037433</v>
      </c>
      <c r="L18" s="10">
        <v>15.9</v>
      </c>
      <c r="M18" s="10">
        <v>1.1</v>
      </c>
      <c r="N18" s="9">
        <f t="shared" si="4"/>
        <v>6.918238993710692</v>
      </c>
      <c r="O18" s="10">
        <v>90.5</v>
      </c>
      <c r="P18" s="10">
        <v>9.5</v>
      </c>
      <c r="Q18" s="9">
        <f t="shared" si="5"/>
        <v>10.497237569060774</v>
      </c>
      <c r="R18" s="10">
        <v>291</v>
      </c>
      <c r="S18" s="10">
        <v>28.5</v>
      </c>
      <c r="T18" s="9">
        <f t="shared" si="6"/>
        <v>9.793814432989691</v>
      </c>
      <c r="U18" s="10">
        <v>72.4</v>
      </c>
      <c r="V18" s="10">
        <v>16.7</v>
      </c>
      <c r="W18" s="9">
        <f t="shared" si="7"/>
        <v>23.066298342541433</v>
      </c>
      <c r="X18" s="10">
        <v>0</v>
      </c>
      <c r="Y18" s="10"/>
      <c r="Z18" s="9" t="e">
        <f t="shared" si="8"/>
        <v>#DIV/0!</v>
      </c>
      <c r="AA18" s="10">
        <v>46.6</v>
      </c>
      <c r="AB18" s="10">
        <v>14.8</v>
      </c>
      <c r="AC18" s="9">
        <f t="shared" si="9"/>
        <v>31.759656652360512</v>
      </c>
      <c r="AD18" s="10">
        <v>0</v>
      </c>
      <c r="AE18" s="10"/>
      <c r="AF18" s="9" t="e">
        <f t="shared" si="10"/>
        <v>#DIV/0!</v>
      </c>
      <c r="AG18" s="10">
        <v>3701.5</v>
      </c>
      <c r="AH18" s="10">
        <v>745.2</v>
      </c>
      <c r="AI18" s="9">
        <f t="shared" si="11"/>
        <v>20.132378765365395</v>
      </c>
      <c r="AJ18" s="9">
        <v>1796.4</v>
      </c>
      <c r="AK18" s="9">
        <v>572.4</v>
      </c>
      <c r="AL18" s="9">
        <f t="shared" si="12"/>
        <v>31.863727454909817</v>
      </c>
      <c r="AM18" s="9">
        <v>0</v>
      </c>
      <c r="AN18" s="9"/>
      <c r="AO18" s="9" t="e">
        <f t="shared" si="13"/>
        <v>#DIV/0!</v>
      </c>
      <c r="AP18" s="11"/>
      <c r="AQ18" s="11"/>
      <c r="AR18" s="9" t="e">
        <f t="shared" si="14"/>
        <v>#DIV/0!</v>
      </c>
      <c r="AS18" s="10">
        <v>123</v>
      </c>
      <c r="AT18" s="10">
        <v>1.5</v>
      </c>
      <c r="AU18" s="9">
        <f t="shared" si="15"/>
        <v>1.2195121951219512</v>
      </c>
      <c r="AV18" s="11">
        <v>4540.7</v>
      </c>
      <c r="AW18" s="11">
        <v>883.7</v>
      </c>
      <c r="AX18" s="9">
        <f t="shared" si="16"/>
        <v>19.46175699781972</v>
      </c>
      <c r="AY18" s="16">
        <v>672</v>
      </c>
      <c r="AZ18" s="11">
        <v>181.1</v>
      </c>
      <c r="BA18" s="9">
        <f t="shared" si="17"/>
        <v>26.94940476190476</v>
      </c>
      <c r="BB18" s="9">
        <v>671</v>
      </c>
      <c r="BC18" s="11">
        <v>181.1</v>
      </c>
      <c r="BD18" s="9">
        <f t="shared" si="18"/>
        <v>26.98956780923994</v>
      </c>
      <c r="BE18" s="11">
        <v>0</v>
      </c>
      <c r="BF18" s="11"/>
      <c r="BG18" s="9" t="e">
        <f t="shared" si="19"/>
        <v>#DIV/0!</v>
      </c>
      <c r="BH18" s="16">
        <v>823</v>
      </c>
      <c r="BI18" s="11">
        <v>244.6</v>
      </c>
      <c r="BJ18" s="9">
        <f t="shared" si="20"/>
        <v>29.720534629404614</v>
      </c>
      <c r="BK18" s="11">
        <v>2014.6</v>
      </c>
      <c r="BL18" s="11">
        <v>438.3</v>
      </c>
      <c r="BM18" s="9">
        <f t="shared" si="21"/>
        <v>21.75617988682617</v>
      </c>
      <c r="BN18" s="12">
        <v>846</v>
      </c>
      <c r="BO18" s="12">
        <v>223.1</v>
      </c>
      <c r="BP18" s="9">
        <f t="shared" si="22"/>
        <v>26.37115839243499</v>
      </c>
      <c r="BQ18" s="12">
        <v>315.2</v>
      </c>
      <c r="BR18" s="12">
        <v>195.2</v>
      </c>
      <c r="BS18" s="9">
        <f t="shared" si="23"/>
        <v>61.92893401015228</v>
      </c>
      <c r="BT18" s="12"/>
      <c r="BU18" s="12"/>
      <c r="BV18" s="9" t="e">
        <f t="shared" si="24"/>
        <v>#DIV/0!</v>
      </c>
      <c r="BW18" s="13">
        <f aca="true" t="shared" si="26" ref="BW18:BW32">SUM(C18-AV18)</f>
        <v>-95.30000000000018</v>
      </c>
      <c r="BX18" s="13">
        <f t="shared" si="25"/>
        <v>39.299999999999955</v>
      </c>
      <c r="BY18" s="9"/>
    </row>
    <row r="19" spans="1:77" ht="12.75">
      <c r="A19" s="6">
        <v>4</v>
      </c>
      <c r="B19" s="7" t="s">
        <v>37</v>
      </c>
      <c r="C19" s="8">
        <v>2551</v>
      </c>
      <c r="D19" s="8">
        <f t="shared" si="0"/>
        <v>774.2</v>
      </c>
      <c r="E19" s="9">
        <f t="shared" si="1"/>
        <v>30.34888279106233</v>
      </c>
      <c r="F19" s="10">
        <v>441.9</v>
      </c>
      <c r="G19" s="10">
        <v>162.5</v>
      </c>
      <c r="H19" s="9">
        <f t="shared" si="2"/>
        <v>36.773025571396246</v>
      </c>
      <c r="I19" s="10">
        <v>94.5</v>
      </c>
      <c r="J19" s="10">
        <v>41.4</v>
      </c>
      <c r="K19" s="9">
        <f t="shared" si="3"/>
        <v>43.80952380952381</v>
      </c>
      <c r="L19" s="10">
        <v>35.5</v>
      </c>
      <c r="M19" s="10">
        <v>1.8</v>
      </c>
      <c r="N19" s="9">
        <f t="shared" si="4"/>
        <v>5.070422535211268</v>
      </c>
      <c r="O19" s="10">
        <v>33.6</v>
      </c>
      <c r="P19" s="10">
        <v>24.2</v>
      </c>
      <c r="Q19" s="9">
        <f t="shared" si="5"/>
        <v>72.02380952380952</v>
      </c>
      <c r="R19" s="10">
        <v>161.7</v>
      </c>
      <c r="S19" s="10">
        <v>65.3</v>
      </c>
      <c r="T19" s="9">
        <f t="shared" si="6"/>
        <v>40.38342609771181</v>
      </c>
      <c r="U19" s="10">
        <v>63.5</v>
      </c>
      <c r="V19" s="10">
        <v>6.8</v>
      </c>
      <c r="W19" s="9">
        <f t="shared" si="7"/>
        <v>10.708661417322835</v>
      </c>
      <c r="X19" s="10">
        <v>0</v>
      </c>
      <c r="Y19" s="10"/>
      <c r="Z19" s="9" t="e">
        <f t="shared" si="8"/>
        <v>#DIV/0!</v>
      </c>
      <c r="AA19" s="10">
        <v>49.1</v>
      </c>
      <c r="AB19" s="10">
        <v>22.8</v>
      </c>
      <c r="AC19" s="9">
        <f t="shared" si="9"/>
        <v>46.435845213849284</v>
      </c>
      <c r="AD19" s="10">
        <v>0</v>
      </c>
      <c r="AE19" s="10"/>
      <c r="AF19" s="9" t="e">
        <f t="shared" si="10"/>
        <v>#DIV/0!</v>
      </c>
      <c r="AG19" s="10">
        <v>2109.1</v>
      </c>
      <c r="AH19" s="10">
        <v>611.7</v>
      </c>
      <c r="AI19" s="9">
        <f t="shared" si="11"/>
        <v>29.002892228912806</v>
      </c>
      <c r="AJ19" s="9">
        <v>1478.8</v>
      </c>
      <c r="AK19" s="9">
        <v>471</v>
      </c>
      <c r="AL19" s="9">
        <f t="shared" si="12"/>
        <v>31.850148769272383</v>
      </c>
      <c r="AM19" s="9">
        <v>153</v>
      </c>
      <c r="AN19" s="9">
        <v>51</v>
      </c>
      <c r="AO19" s="9">
        <f t="shared" si="13"/>
        <v>33.33333333333333</v>
      </c>
      <c r="AP19" s="11"/>
      <c r="AQ19" s="11"/>
      <c r="AR19" s="9" t="e">
        <f t="shared" si="14"/>
        <v>#DIV/0!</v>
      </c>
      <c r="AS19" s="10">
        <v>650</v>
      </c>
      <c r="AT19" s="10">
        <v>118.6</v>
      </c>
      <c r="AU19" s="9">
        <f t="shared" si="15"/>
        <v>18.246153846153845</v>
      </c>
      <c r="AV19" s="11">
        <v>2659.4</v>
      </c>
      <c r="AW19" s="11">
        <v>607.5</v>
      </c>
      <c r="AX19" s="9">
        <f t="shared" si="16"/>
        <v>22.843498533503798</v>
      </c>
      <c r="AY19" s="11">
        <v>671.5</v>
      </c>
      <c r="AZ19" s="11">
        <v>177.4</v>
      </c>
      <c r="BA19" s="9">
        <f t="shared" si="17"/>
        <v>26.418466120625467</v>
      </c>
      <c r="BB19" s="9">
        <v>671</v>
      </c>
      <c r="BC19" s="11">
        <v>177.4</v>
      </c>
      <c r="BD19" s="9">
        <f t="shared" si="18"/>
        <v>26.438152011922504</v>
      </c>
      <c r="BE19" s="11">
        <v>58</v>
      </c>
      <c r="BF19" s="11">
        <v>50</v>
      </c>
      <c r="BG19" s="9">
        <f t="shared" si="19"/>
        <v>86.20689655172413</v>
      </c>
      <c r="BH19" s="16">
        <v>631.3</v>
      </c>
      <c r="BI19" s="11">
        <v>118.8</v>
      </c>
      <c r="BJ19" s="9">
        <f t="shared" si="20"/>
        <v>18.818311420877556</v>
      </c>
      <c r="BK19" s="11">
        <v>961.8</v>
      </c>
      <c r="BL19" s="11">
        <v>251.5</v>
      </c>
      <c r="BM19" s="9">
        <f t="shared" si="21"/>
        <v>26.148887502599294</v>
      </c>
      <c r="BN19" s="12">
        <v>638.3</v>
      </c>
      <c r="BO19" s="12">
        <v>172</v>
      </c>
      <c r="BP19" s="9">
        <f t="shared" si="22"/>
        <v>26.946576844743852</v>
      </c>
      <c r="BQ19" s="12">
        <v>186</v>
      </c>
      <c r="BR19" s="12">
        <v>10</v>
      </c>
      <c r="BS19" s="9">
        <f t="shared" si="23"/>
        <v>5.376344086021505</v>
      </c>
      <c r="BT19" s="12"/>
      <c r="BU19" s="12"/>
      <c r="BV19" s="9" t="e">
        <f t="shared" si="24"/>
        <v>#DIV/0!</v>
      </c>
      <c r="BW19" s="13">
        <f t="shared" si="26"/>
        <v>-108.40000000000009</v>
      </c>
      <c r="BX19" s="13">
        <f t="shared" si="25"/>
        <v>166.70000000000005</v>
      </c>
      <c r="BY19" s="9"/>
    </row>
    <row r="20" spans="1:77" ht="12.75">
      <c r="A20" s="6">
        <v>5</v>
      </c>
      <c r="B20" s="7" t="s">
        <v>38</v>
      </c>
      <c r="C20" s="8">
        <f aca="true" t="shared" si="27" ref="C20:C32">SUM(F20+AG20)</f>
        <v>2990.6</v>
      </c>
      <c r="D20" s="8">
        <f t="shared" si="0"/>
        <v>939.8</v>
      </c>
      <c r="E20" s="9">
        <f t="shared" si="1"/>
        <v>31.425132080518956</v>
      </c>
      <c r="F20" s="10">
        <v>1440</v>
      </c>
      <c r="G20" s="10">
        <v>470</v>
      </c>
      <c r="H20" s="9">
        <f t="shared" si="2"/>
        <v>32.63888888888889</v>
      </c>
      <c r="I20" s="10">
        <v>933.9</v>
      </c>
      <c r="J20" s="10">
        <v>315.4</v>
      </c>
      <c r="K20" s="9">
        <f t="shared" si="3"/>
        <v>33.772352500267694</v>
      </c>
      <c r="L20" s="10">
        <v>1.1</v>
      </c>
      <c r="M20" s="10">
        <v>8.1</v>
      </c>
      <c r="N20" s="9">
        <f t="shared" si="4"/>
        <v>736.3636363636363</v>
      </c>
      <c r="O20" s="10">
        <v>52.3</v>
      </c>
      <c r="P20" s="10">
        <v>5.1</v>
      </c>
      <c r="Q20" s="9">
        <f t="shared" si="5"/>
        <v>9.751434034416825</v>
      </c>
      <c r="R20" s="10">
        <v>309</v>
      </c>
      <c r="S20" s="10">
        <v>108.3</v>
      </c>
      <c r="T20" s="9">
        <f t="shared" si="6"/>
        <v>35.04854368932039</v>
      </c>
      <c r="U20" s="10">
        <v>137.7</v>
      </c>
      <c r="V20" s="10">
        <v>25.1</v>
      </c>
      <c r="W20" s="9">
        <f t="shared" si="7"/>
        <v>18.22803195352215</v>
      </c>
      <c r="X20" s="10">
        <v>0</v>
      </c>
      <c r="Y20" s="10"/>
      <c r="Z20" s="9" t="e">
        <f t="shared" si="8"/>
        <v>#DIV/0!</v>
      </c>
      <c r="AA20" s="10">
        <v>0</v>
      </c>
      <c r="AB20" s="10">
        <v>2.8</v>
      </c>
      <c r="AC20" s="9" t="e">
        <f t="shared" si="9"/>
        <v>#DIV/0!</v>
      </c>
      <c r="AD20" s="10">
        <v>0</v>
      </c>
      <c r="AE20" s="10"/>
      <c r="AF20" s="9" t="e">
        <f t="shared" si="10"/>
        <v>#DIV/0!</v>
      </c>
      <c r="AG20" s="10">
        <v>1550.6</v>
      </c>
      <c r="AH20" s="10">
        <v>469.8</v>
      </c>
      <c r="AI20" s="9">
        <f t="shared" si="11"/>
        <v>30.29794918096221</v>
      </c>
      <c r="AJ20" s="9">
        <v>960.1</v>
      </c>
      <c r="AK20" s="9">
        <v>300.2</v>
      </c>
      <c r="AL20" s="9">
        <f t="shared" si="12"/>
        <v>31.267576294136024</v>
      </c>
      <c r="AM20" s="9">
        <v>0</v>
      </c>
      <c r="AN20" s="9"/>
      <c r="AO20" s="9" t="e">
        <f t="shared" si="13"/>
        <v>#DIV/0!</v>
      </c>
      <c r="AP20" s="11"/>
      <c r="AQ20" s="11"/>
      <c r="AR20" s="9" t="e">
        <f t="shared" si="14"/>
        <v>#DIV/0!</v>
      </c>
      <c r="AS20" s="10">
        <v>132</v>
      </c>
      <c r="AT20" s="10">
        <v>3.1</v>
      </c>
      <c r="AU20" s="9">
        <f t="shared" si="15"/>
        <v>2.3484848484848486</v>
      </c>
      <c r="AV20" s="11">
        <v>3006.4</v>
      </c>
      <c r="AW20" s="11">
        <v>836.3</v>
      </c>
      <c r="AX20" s="9">
        <f t="shared" si="16"/>
        <v>27.817323044172433</v>
      </c>
      <c r="AY20" s="11">
        <v>776.1</v>
      </c>
      <c r="AZ20" s="11">
        <v>292.7</v>
      </c>
      <c r="BA20" s="9">
        <f t="shared" si="17"/>
        <v>37.71421208607138</v>
      </c>
      <c r="BB20" s="9">
        <v>671</v>
      </c>
      <c r="BC20" s="11">
        <v>194.2</v>
      </c>
      <c r="BD20" s="9">
        <f t="shared" si="18"/>
        <v>28.941877794336808</v>
      </c>
      <c r="BE20" s="11">
        <v>0</v>
      </c>
      <c r="BF20" s="11"/>
      <c r="BG20" s="9" t="e">
        <f t="shared" si="19"/>
        <v>#DIV/0!</v>
      </c>
      <c r="BH20" s="11">
        <v>625</v>
      </c>
      <c r="BI20" s="11">
        <v>149.1</v>
      </c>
      <c r="BJ20" s="9">
        <f t="shared" si="20"/>
        <v>23.855999999999998</v>
      </c>
      <c r="BK20" s="11">
        <v>1026.6</v>
      </c>
      <c r="BL20" s="11">
        <v>374.8</v>
      </c>
      <c r="BM20" s="9">
        <f t="shared" si="21"/>
        <v>36.50886421196182</v>
      </c>
      <c r="BN20" s="17">
        <v>799.4</v>
      </c>
      <c r="BO20" s="12">
        <v>283.9</v>
      </c>
      <c r="BP20" s="9">
        <f t="shared" si="22"/>
        <v>35.51413560170128</v>
      </c>
      <c r="BQ20" s="12">
        <v>166.1</v>
      </c>
      <c r="BR20" s="12">
        <v>74.9</v>
      </c>
      <c r="BS20" s="9">
        <f t="shared" si="23"/>
        <v>45.09331727874775</v>
      </c>
      <c r="BT20" s="12"/>
      <c r="BU20" s="12"/>
      <c r="BV20" s="9" t="e">
        <f t="shared" si="24"/>
        <v>#DIV/0!</v>
      </c>
      <c r="BW20" s="13">
        <f t="shared" si="26"/>
        <v>-15.800000000000182</v>
      </c>
      <c r="BX20" s="13">
        <f t="shared" si="25"/>
        <v>103.5</v>
      </c>
      <c r="BY20" s="9"/>
    </row>
    <row r="21" spans="1:77" ht="12.75">
      <c r="A21" s="6">
        <v>6</v>
      </c>
      <c r="B21" s="7" t="s">
        <v>39</v>
      </c>
      <c r="C21" s="8">
        <v>2928.6</v>
      </c>
      <c r="D21" s="8">
        <f t="shared" si="0"/>
        <v>735.1</v>
      </c>
      <c r="E21" s="9">
        <f t="shared" si="1"/>
        <v>25.100730724578295</v>
      </c>
      <c r="F21" s="10">
        <v>566.2</v>
      </c>
      <c r="G21" s="10">
        <v>160.5</v>
      </c>
      <c r="H21" s="9">
        <f t="shared" si="2"/>
        <v>28.346873896149766</v>
      </c>
      <c r="I21" s="10">
        <v>263.9</v>
      </c>
      <c r="J21" s="10">
        <v>68.8</v>
      </c>
      <c r="K21" s="9">
        <f t="shared" si="3"/>
        <v>26.07048124289504</v>
      </c>
      <c r="L21" s="10">
        <v>6</v>
      </c>
      <c r="M21" s="10">
        <v>4.5</v>
      </c>
      <c r="N21" s="9">
        <f t="shared" si="4"/>
        <v>75</v>
      </c>
      <c r="O21" s="10">
        <v>47.5</v>
      </c>
      <c r="P21" s="10">
        <v>8.2</v>
      </c>
      <c r="Q21" s="9">
        <f t="shared" si="5"/>
        <v>17.263157894736842</v>
      </c>
      <c r="R21" s="10">
        <v>223.8</v>
      </c>
      <c r="S21" s="10">
        <v>65.7</v>
      </c>
      <c r="T21" s="9">
        <f t="shared" si="6"/>
        <v>29.356568364611256</v>
      </c>
      <c r="U21" s="10">
        <v>18.9</v>
      </c>
      <c r="V21" s="10">
        <v>2.1</v>
      </c>
      <c r="W21" s="9">
        <f t="shared" si="7"/>
        <v>11.111111111111112</v>
      </c>
      <c r="X21" s="10">
        <v>0</v>
      </c>
      <c r="Y21" s="10"/>
      <c r="Z21" s="9" t="e">
        <f t="shared" si="8"/>
        <v>#DIV/0!</v>
      </c>
      <c r="AA21" s="10">
        <v>0.2</v>
      </c>
      <c r="AB21" s="10">
        <v>2.8</v>
      </c>
      <c r="AC21" s="9">
        <f t="shared" si="9"/>
        <v>1399.9999999999998</v>
      </c>
      <c r="AD21" s="10">
        <v>0</v>
      </c>
      <c r="AE21" s="10"/>
      <c r="AF21" s="9" t="e">
        <f t="shared" si="10"/>
        <v>#DIV/0!</v>
      </c>
      <c r="AG21" s="10">
        <v>2362.3</v>
      </c>
      <c r="AH21" s="10">
        <v>574.6</v>
      </c>
      <c r="AI21" s="9">
        <f t="shared" si="11"/>
        <v>24.323752275324896</v>
      </c>
      <c r="AJ21" s="9">
        <v>1513.6</v>
      </c>
      <c r="AK21" s="9">
        <v>481.2</v>
      </c>
      <c r="AL21" s="9">
        <f t="shared" si="12"/>
        <v>31.791754756871036</v>
      </c>
      <c r="AM21" s="9">
        <v>0</v>
      </c>
      <c r="AN21" s="9"/>
      <c r="AO21" s="9" t="e">
        <f t="shared" si="13"/>
        <v>#DIV/0!</v>
      </c>
      <c r="AP21" s="11"/>
      <c r="AQ21" s="11"/>
      <c r="AR21" s="9" t="e">
        <f t="shared" si="14"/>
        <v>#DIV/0!</v>
      </c>
      <c r="AS21" s="10">
        <v>86</v>
      </c>
      <c r="AT21" s="10"/>
      <c r="AU21" s="9">
        <f t="shared" si="15"/>
        <v>0</v>
      </c>
      <c r="AV21" s="11">
        <v>3036.2</v>
      </c>
      <c r="AW21" s="11">
        <v>742.7</v>
      </c>
      <c r="AX21" s="9">
        <f t="shared" si="16"/>
        <v>24.46149792503788</v>
      </c>
      <c r="AY21" s="11">
        <v>676.5</v>
      </c>
      <c r="AZ21" s="11">
        <v>196.6</v>
      </c>
      <c r="BA21" s="9">
        <f t="shared" si="17"/>
        <v>29.061345158906132</v>
      </c>
      <c r="BB21" s="9">
        <v>670.9</v>
      </c>
      <c r="BC21" s="11">
        <v>191.6</v>
      </c>
      <c r="BD21" s="9">
        <f t="shared" si="18"/>
        <v>28.5586525562677</v>
      </c>
      <c r="BE21" s="11">
        <v>8</v>
      </c>
      <c r="BF21" s="11"/>
      <c r="BG21" s="9">
        <f t="shared" si="19"/>
        <v>0</v>
      </c>
      <c r="BH21" s="11">
        <v>844.3</v>
      </c>
      <c r="BI21" s="11">
        <v>227.8</v>
      </c>
      <c r="BJ21" s="9">
        <f t="shared" si="20"/>
        <v>26.980930948714914</v>
      </c>
      <c r="BK21" s="16">
        <v>845.3</v>
      </c>
      <c r="BL21" s="11">
        <v>308.5</v>
      </c>
      <c r="BM21" s="9">
        <f t="shared" si="21"/>
        <v>36.49591860877795</v>
      </c>
      <c r="BN21" s="12">
        <v>583.9</v>
      </c>
      <c r="BO21" s="12">
        <v>160.1</v>
      </c>
      <c r="BP21" s="9">
        <f t="shared" si="22"/>
        <v>27.419078609350915</v>
      </c>
      <c r="BQ21" s="12">
        <v>161.1</v>
      </c>
      <c r="BR21" s="12">
        <v>101.9</v>
      </c>
      <c r="BS21" s="9">
        <f t="shared" si="23"/>
        <v>63.252638112973315</v>
      </c>
      <c r="BT21" s="12"/>
      <c r="BU21" s="12"/>
      <c r="BV21" s="9" t="e">
        <f t="shared" si="24"/>
        <v>#DIV/0!</v>
      </c>
      <c r="BW21" s="13">
        <f t="shared" si="26"/>
        <v>-107.59999999999991</v>
      </c>
      <c r="BX21" s="13">
        <f t="shared" si="25"/>
        <v>-7.600000000000023</v>
      </c>
      <c r="BY21" s="9"/>
    </row>
    <row r="22" spans="1:77" ht="12.75">
      <c r="A22" s="6">
        <v>7</v>
      </c>
      <c r="B22" s="7" t="s">
        <v>40</v>
      </c>
      <c r="C22" s="8">
        <f t="shared" si="27"/>
        <v>1785.6000000000001</v>
      </c>
      <c r="D22" s="8">
        <f t="shared" si="0"/>
        <v>524.9</v>
      </c>
      <c r="E22" s="9">
        <f t="shared" si="1"/>
        <v>29.396281362007166</v>
      </c>
      <c r="F22" s="10">
        <v>231.4</v>
      </c>
      <c r="G22" s="10">
        <v>36.5</v>
      </c>
      <c r="H22" s="9">
        <f t="shared" si="2"/>
        <v>15.773552290406222</v>
      </c>
      <c r="I22" s="10">
        <v>26.1</v>
      </c>
      <c r="J22" s="10">
        <v>5.1</v>
      </c>
      <c r="K22" s="9">
        <f t="shared" si="3"/>
        <v>19.54022988505747</v>
      </c>
      <c r="L22" s="10"/>
      <c r="M22" s="10"/>
      <c r="N22" s="9" t="e">
        <f t="shared" si="4"/>
        <v>#DIV/0!</v>
      </c>
      <c r="O22" s="10">
        <v>25.6</v>
      </c>
      <c r="P22" s="10">
        <v>3.6</v>
      </c>
      <c r="Q22" s="9">
        <f t="shared" si="5"/>
        <v>14.0625</v>
      </c>
      <c r="R22" s="10">
        <v>94.9</v>
      </c>
      <c r="S22" s="10">
        <v>5.7</v>
      </c>
      <c r="T22" s="9">
        <f t="shared" si="6"/>
        <v>6.0063224446786085</v>
      </c>
      <c r="U22" s="10">
        <v>63.1</v>
      </c>
      <c r="V22" s="10">
        <v>2</v>
      </c>
      <c r="W22" s="9">
        <f t="shared" si="7"/>
        <v>3.1695721077654517</v>
      </c>
      <c r="X22" s="10">
        <v>0</v>
      </c>
      <c r="Y22" s="10"/>
      <c r="Z22" s="9" t="e">
        <f t="shared" si="8"/>
        <v>#DIV/0!</v>
      </c>
      <c r="AA22" s="10">
        <v>11.7</v>
      </c>
      <c r="AB22" s="10">
        <v>9.2</v>
      </c>
      <c r="AC22" s="9">
        <f t="shared" si="9"/>
        <v>78.63247863247864</v>
      </c>
      <c r="AD22" s="10">
        <v>0</v>
      </c>
      <c r="AE22" s="10"/>
      <c r="AF22" s="9" t="e">
        <f t="shared" si="10"/>
        <v>#DIV/0!</v>
      </c>
      <c r="AG22" s="10">
        <v>1554.2</v>
      </c>
      <c r="AH22" s="10">
        <v>488.4</v>
      </c>
      <c r="AI22" s="9">
        <f t="shared" si="11"/>
        <v>31.424527087890873</v>
      </c>
      <c r="AJ22" s="9">
        <v>1063</v>
      </c>
      <c r="AK22" s="9">
        <v>338.5</v>
      </c>
      <c r="AL22" s="9">
        <f t="shared" si="12"/>
        <v>31.843838193791157</v>
      </c>
      <c r="AM22" s="9">
        <v>229.9</v>
      </c>
      <c r="AN22" s="9">
        <v>74.5</v>
      </c>
      <c r="AO22" s="9">
        <f t="shared" si="13"/>
        <v>32.40539364941279</v>
      </c>
      <c r="AP22" s="11"/>
      <c r="AQ22" s="11"/>
      <c r="AR22" s="9" t="e">
        <f t="shared" si="14"/>
        <v>#DIV/0!</v>
      </c>
      <c r="AS22" s="10">
        <v>45.4</v>
      </c>
      <c r="AT22" s="10">
        <v>8.9</v>
      </c>
      <c r="AU22" s="9">
        <f t="shared" si="15"/>
        <v>19.603524229074893</v>
      </c>
      <c r="AV22" s="11">
        <v>1786.7</v>
      </c>
      <c r="AW22" s="11">
        <v>459.1</v>
      </c>
      <c r="AX22" s="9">
        <f t="shared" si="16"/>
        <v>25.695416130296078</v>
      </c>
      <c r="AY22" s="11">
        <v>681.5</v>
      </c>
      <c r="AZ22" s="11">
        <v>224.1</v>
      </c>
      <c r="BA22" s="9">
        <f t="shared" si="17"/>
        <v>32.883345561261926</v>
      </c>
      <c r="BB22" s="9">
        <v>670.9</v>
      </c>
      <c r="BC22" s="11">
        <v>214.1</v>
      </c>
      <c r="BD22" s="9">
        <f t="shared" si="18"/>
        <v>31.912356535996423</v>
      </c>
      <c r="BE22" s="11">
        <v>6.1</v>
      </c>
      <c r="BF22" s="11">
        <v>6</v>
      </c>
      <c r="BG22" s="9">
        <f t="shared" si="19"/>
        <v>98.36065573770493</v>
      </c>
      <c r="BH22" s="16">
        <v>339</v>
      </c>
      <c r="BI22" s="11">
        <v>25.5</v>
      </c>
      <c r="BJ22" s="9">
        <f t="shared" si="20"/>
        <v>7.52212389380531</v>
      </c>
      <c r="BK22" s="11">
        <v>567.3</v>
      </c>
      <c r="BL22" s="11">
        <v>193.6</v>
      </c>
      <c r="BM22" s="9">
        <f t="shared" si="21"/>
        <v>34.12656442799224</v>
      </c>
      <c r="BN22" s="12">
        <v>431.1</v>
      </c>
      <c r="BO22" s="12">
        <v>135.1</v>
      </c>
      <c r="BP22" s="9">
        <f t="shared" si="22"/>
        <v>31.338436557643234</v>
      </c>
      <c r="BQ22" s="12">
        <v>118.7</v>
      </c>
      <c r="BR22" s="12">
        <v>55.1</v>
      </c>
      <c r="BS22" s="9">
        <f>BR22/BQ22*100</f>
        <v>46.4195450716091</v>
      </c>
      <c r="BT22" s="12"/>
      <c r="BU22" s="12"/>
      <c r="BV22" s="9" t="e">
        <f t="shared" si="24"/>
        <v>#DIV/0!</v>
      </c>
      <c r="BW22" s="13">
        <f t="shared" si="26"/>
        <v>-1.099999999999909</v>
      </c>
      <c r="BX22" s="13">
        <f t="shared" si="25"/>
        <v>65.79999999999995</v>
      </c>
      <c r="BY22" s="9"/>
    </row>
    <row r="23" spans="1:77" ht="12.75">
      <c r="A23" s="6">
        <v>8</v>
      </c>
      <c r="B23" s="7" t="s">
        <v>41</v>
      </c>
      <c r="C23" s="8">
        <v>3804.5</v>
      </c>
      <c r="D23" s="8">
        <f t="shared" si="0"/>
        <v>638.0999999999999</v>
      </c>
      <c r="E23" s="9">
        <f t="shared" si="1"/>
        <v>16.772243395978446</v>
      </c>
      <c r="F23" s="10">
        <v>998.3</v>
      </c>
      <c r="G23" s="10">
        <v>156.2</v>
      </c>
      <c r="H23" s="9">
        <f t="shared" si="2"/>
        <v>15.646599218671742</v>
      </c>
      <c r="I23" s="10">
        <v>320.7</v>
      </c>
      <c r="J23" s="10">
        <v>87.6</v>
      </c>
      <c r="K23" s="9">
        <f t="shared" si="3"/>
        <v>27.315247895229184</v>
      </c>
      <c r="L23" s="10"/>
      <c r="M23" s="10">
        <v>1</v>
      </c>
      <c r="N23" s="9" t="e">
        <f t="shared" si="4"/>
        <v>#DIV/0!</v>
      </c>
      <c r="O23" s="10">
        <v>75.8</v>
      </c>
      <c r="P23" s="10">
        <v>3.3</v>
      </c>
      <c r="Q23" s="9">
        <f t="shared" si="5"/>
        <v>4.353562005277045</v>
      </c>
      <c r="R23" s="10">
        <v>563.2</v>
      </c>
      <c r="S23" s="10">
        <v>54.1</v>
      </c>
      <c r="T23" s="9">
        <f t="shared" si="6"/>
        <v>9.605823863636363</v>
      </c>
      <c r="U23" s="10">
        <v>30.6</v>
      </c>
      <c r="V23" s="10">
        <v>1</v>
      </c>
      <c r="W23" s="9">
        <f t="shared" si="7"/>
        <v>3.2679738562091507</v>
      </c>
      <c r="X23" s="10">
        <v>0</v>
      </c>
      <c r="Y23" s="10"/>
      <c r="Z23" s="9" t="e">
        <f t="shared" si="8"/>
        <v>#DIV/0!</v>
      </c>
      <c r="AA23" s="10">
        <v>0</v>
      </c>
      <c r="AB23" s="10">
        <v>2.8</v>
      </c>
      <c r="AC23" s="9" t="e">
        <f t="shared" si="9"/>
        <v>#DIV/0!</v>
      </c>
      <c r="AD23" s="10">
        <v>0</v>
      </c>
      <c r="AE23" s="10"/>
      <c r="AF23" s="9" t="e">
        <f t="shared" si="10"/>
        <v>#DIV/0!</v>
      </c>
      <c r="AG23" s="10">
        <v>2806.2</v>
      </c>
      <c r="AH23" s="10">
        <v>481.9</v>
      </c>
      <c r="AI23" s="9">
        <f t="shared" si="11"/>
        <v>17.172689045684557</v>
      </c>
      <c r="AJ23" s="9">
        <v>1215.9</v>
      </c>
      <c r="AK23" s="9">
        <v>385.4</v>
      </c>
      <c r="AL23" s="9">
        <f t="shared" si="12"/>
        <v>31.696685582695945</v>
      </c>
      <c r="AM23" s="9">
        <v>0</v>
      </c>
      <c r="AN23" s="9"/>
      <c r="AO23" s="9" t="e">
        <f t="shared" si="13"/>
        <v>#DIV/0!</v>
      </c>
      <c r="AP23" s="11"/>
      <c r="AQ23" s="11"/>
      <c r="AR23" s="9" t="e">
        <f t="shared" si="14"/>
        <v>#DIV/0!</v>
      </c>
      <c r="AS23" s="10">
        <v>157</v>
      </c>
      <c r="AT23" s="10">
        <v>18.1</v>
      </c>
      <c r="AU23" s="9">
        <f t="shared" si="15"/>
        <v>11.528662420382165</v>
      </c>
      <c r="AV23" s="11">
        <v>3855.1</v>
      </c>
      <c r="AW23" s="11">
        <v>592.6</v>
      </c>
      <c r="AX23" s="9">
        <f t="shared" si="16"/>
        <v>15.371845088324557</v>
      </c>
      <c r="AY23" s="11">
        <v>715.5</v>
      </c>
      <c r="AZ23" s="11">
        <v>176.6</v>
      </c>
      <c r="BA23" s="9">
        <f t="shared" si="17"/>
        <v>24.682040531097137</v>
      </c>
      <c r="BB23" s="9">
        <v>671</v>
      </c>
      <c r="BC23" s="11">
        <v>166.6</v>
      </c>
      <c r="BD23" s="9">
        <f t="shared" si="18"/>
        <v>24.828614008941877</v>
      </c>
      <c r="BE23" s="11">
        <v>8</v>
      </c>
      <c r="BF23" s="11"/>
      <c r="BG23" s="9">
        <f t="shared" si="19"/>
        <v>0</v>
      </c>
      <c r="BH23" s="11">
        <v>1218</v>
      </c>
      <c r="BI23" s="11">
        <v>173.2</v>
      </c>
      <c r="BJ23" s="9">
        <f t="shared" si="20"/>
        <v>14.220032840722496</v>
      </c>
      <c r="BK23" s="11">
        <v>864.3</v>
      </c>
      <c r="BL23" s="11">
        <v>232.8</v>
      </c>
      <c r="BM23" s="9">
        <f t="shared" si="21"/>
        <v>26.935091981950716</v>
      </c>
      <c r="BN23" s="12">
        <v>630.7</v>
      </c>
      <c r="BO23" s="12">
        <v>185</v>
      </c>
      <c r="BP23" s="9">
        <f t="shared" si="22"/>
        <v>29.33248771206596</v>
      </c>
      <c r="BQ23" s="17">
        <v>45</v>
      </c>
      <c r="BR23" s="12">
        <v>20</v>
      </c>
      <c r="BS23" s="9">
        <f t="shared" si="23"/>
        <v>44.44444444444444</v>
      </c>
      <c r="BT23" s="12"/>
      <c r="BU23" s="12"/>
      <c r="BV23" s="9" t="e">
        <f t="shared" si="24"/>
        <v>#DIV/0!</v>
      </c>
      <c r="BW23" s="13">
        <f t="shared" si="26"/>
        <v>-50.59999999999991</v>
      </c>
      <c r="BX23" s="13">
        <f t="shared" si="25"/>
        <v>45.499999999999886</v>
      </c>
      <c r="BY23" s="9"/>
    </row>
    <row r="24" spans="1:77" ht="12.75">
      <c r="A24" s="6">
        <v>9</v>
      </c>
      <c r="B24" s="7" t="s">
        <v>42</v>
      </c>
      <c r="C24" s="8">
        <f t="shared" si="27"/>
        <v>5792.1</v>
      </c>
      <c r="D24" s="8">
        <f t="shared" si="0"/>
        <v>1525.8000000000002</v>
      </c>
      <c r="E24" s="9">
        <f t="shared" si="1"/>
        <v>26.342777231056097</v>
      </c>
      <c r="F24" s="10">
        <v>1423.8</v>
      </c>
      <c r="G24" s="10">
        <v>490.9</v>
      </c>
      <c r="H24" s="9">
        <f t="shared" si="2"/>
        <v>34.47815704452872</v>
      </c>
      <c r="I24" s="10">
        <v>741.4</v>
      </c>
      <c r="J24" s="10">
        <v>229.5</v>
      </c>
      <c r="K24" s="9">
        <f t="shared" si="3"/>
        <v>30.954950094415974</v>
      </c>
      <c r="L24" s="10">
        <v>46.4</v>
      </c>
      <c r="M24" s="10">
        <v>50</v>
      </c>
      <c r="N24" s="9">
        <f t="shared" si="4"/>
        <v>107.75862068965519</v>
      </c>
      <c r="O24" s="10">
        <v>65.6</v>
      </c>
      <c r="P24" s="10">
        <v>7.3</v>
      </c>
      <c r="Q24" s="9">
        <f t="shared" si="5"/>
        <v>11.128048780487806</v>
      </c>
      <c r="R24" s="10">
        <v>524.6</v>
      </c>
      <c r="S24" s="10">
        <v>65.1</v>
      </c>
      <c r="T24" s="9">
        <f t="shared" si="6"/>
        <v>12.409454822722072</v>
      </c>
      <c r="U24" s="10">
        <v>30.8</v>
      </c>
      <c r="V24" s="10">
        <v>4.6</v>
      </c>
      <c r="W24" s="9">
        <f t="shared" si="7"/>
        <v>14.935064935064934</v>
      </c>
      <c r="X24" s="10">
        <v>0</v>
      </c>
      <c r="Y24" s="10"/>
      <c r="Z24" s="9" t="e">
        <f t="shared" si="8"/>
        <v>#DIV/0!</v>
      </c>
      <c r="AA24" s="10">
        <v>0</v>
      </c>
      <c r="AB24" s="10">
        <v>5.6</v>
      </c>
      <c r="AC24" s="9" t="e">
        <f t="shared" si="9"/>
        <v>#DIV/0!</v>
      </c>
      <c r="AD24" s="10">
        <v>0</v>
      </c>
      <c r="AE24" s="10"/>
      <c r="AF24" s="9" t="e">
        <f t="shared" si="10"/>
        <v>#DIV/0!</v>
      </c>
      <c r="AG24" s="10">
        <v>4368.3</v>
      </c>
      <c r="AH24" s="10">
        <v>1034.9</v>
      </c>
      <c r="AI24" s="9">
        <f t="shared" si="11"/>
        <v>23.691138429137194</v>
      </c>
      <c r="AJ24" s="9">
        <v>2425.6</v>
      </c>
      <c r="AK24" s="9">
        <v>770.5</v>
      </c>
      <c r="AL24" s="9">
        <f t="shared" si="12"/>
        <v>31.765336411609503</v>
      </c>
      <c r="AM24" s="9">
        <v>175.7</v>
      </c>
      <c r="AN24" s="9">
        <v>61.7</v>
      </c>
      <c r="AO24" s="9">
        <f t="shared" si="13"/>
        <v>35.116676152532726</v>
      </c>
      <c r="AP24" s="11"/>
      <c r="AQ24" s="11"/>
      <c r="AR24" s="9" t="e">
        <f t="shared" si="14"/>
        <v>#DIV/0!</v>
      </c>
      <c r="AS24" s="10">
        <v>743.3</v>
      </c>
      <c r="AT24" s="10">
        <v>743.3</v>
      </c>
      <c r="AU24" s="9">
        <f t="shared" si="15"/>
        <v>100</v>
      </c>
      <c r="AV24" s="11">
        <v>5799.4</v>
      </c>
      <c r="AW24" s="11">
        <v>1179.4</v>
      </c>
      <c r="AX24" s="9">
        <f t="shared" si="16"/>
        <v>20.33658654343553</v>
      </c>
      <c r="AY24" s="11">
        <v>756.4</v>
      </c>
      <c r="AZ24" s="11">
        <v>133.2</v>
      </c>
      <c r="BA24" s="9">
        <f t="shared" si="17"/>
        <v>17.609730301427813</v>
      </c>
      <c r="BB24" s="9">
        <v>732.1</v>
      </c>
      <c r="BC24" s="11">
        <v>133.2</v>
      </c>
      <c r="BD24" s="9">
        <f t="shared" si="18"/>
        <v>18.194235760142057</v>
      </c>
      <c r="BE24" s="11">
        <v>0</v>
      </c>
      <c r="BF24" s="11"/>
      <c r="BG24" s="9" t="e">
        <f t="shared" si="19"/>
        <v>#DIV/0!</v>
      </c>
      <c r="BH24" s="11">
        <v>1189.2</v>
      </c>
      <c r="BI24" s="11">
        <v>316.3</v>
      </c>
      <c r="BJ24" s="9">
        <f t="shared" si="20"/>
        <v>26.597712748065927</v>
      </c>
      <c r="BK24" s="11">
        <v>1884.3</v>
      </c>
      <c r="BL24" s="11">
        <v>708.6</v>
      </c>
      <c r="BM24" s="9">
        <f t="shared" si="21"/>
        <v>37.6054768348989</v>
      </c>
      <c r="BN24" s="12">
        <v>0</v>
      </c>
      <c r="BO24" s="12">
        <v>0</v>
      </c>
      <c r="BP24" s="9" t="e">
        <f t="shared" si="22"/>
        <v>#DIV/0!</v>
      </c>
      <c r="BQ24" s="12">
        <v>0</v>
      </c>
      <c r="BR24" s="12"/>
      <c r="BS24" s="9" t="e">
        <f t="shared" si="23"/>
        <v>#DIV/0!</v>
      </c>
      <c r="BT24" s="12"/>
      <c r="BU24" s="12"/>
      <c r="BV24" s="9" t="e">
        <f t="shared" si="24"/>
        <v>#DIV/0!</v>
      </c>
      <c r="BW24" s="13">
        <f t="shared" si="26"/>
        <v>-7.299999999999272</v>
      </c>
      <c r="BX24" s="13">
        <f t="shared" si="25"/>
        <v>346.4000000000001</v>
      </c>
      <c r="BY24" s="9"/>
    </row>
    <row r="25" spans="1:77" ht="15.75" customHeight="1">
      <c r="A25" s="6">
        <v>10</v>
      </c>
      <c r="B25" s="7" t="s">
        <v>43</v>
      </c>
      <c r="C25" s="8">
        <f t="shared" si="27"/>
        <v>1903</v>
      </c>
      <c r="D25" s="8">
        <f t="shared" si="0"/>
        <v>570.5</v>
      </c>
      <c r="E25" s="9">
        <f t="shared" si="1"/>
        <v>29.978980557015237</v>
      </c>
      <c r="F25" s="10">
        <v>261</v>
      </c>
      <c r="G25" s="10">
        <v>24.8</v>
      </c>
      <c r="H25" s="9">
        <f t="shared" si="2"/>
        <v>9.50191570881226</v>
      </c>
      <c r="I25" s="10">
        <v>78.1</v>
      </c>
      <c r="J25" s="10">
        <v>12.9</v>
      </c>
      <c r="K25" s="9">
        <f t="shared" si="3"/>
        <v>16.517285531370042</v>
      </c>
      <c r="L25" s="10">
        <v>0</v>
      </c>
      <c r="M25" s="10"/>
      <c r="N25" s="9" t="e">
        <f>M25/L25*100</f>
        <v>#DIV/0!</v>
      </c>
      <c r="O25" s="10">
        <v>34.8</v>
      </c>
      <c r="P25" s="10">
        <v>1.9</v>
      </c>
      <c r="Q25" s="9">
        <f t="shared" si="5"/>
        <v>5.459770114942529</v>
      </c>
      <c r="R25" s="10">
        <v>130</v>
      </c>
      <c r="S25" s="10">
        <v>6.7</v>
      </c>
      <c r="T25" s="9">
        <f t="shared" si="6"/>
        <v>5.153846153846154</v>
      </c>
      <c r="U25" s="10">
        <v>4.3</v>
      </c>
      <c r="V25" s="10">
        <v>0.1</v>
      </c>
      <c r="W25" s="9">
        <f t="shared" si="7"/>
        <v>2.3255813953488373</v>
      </c>
      <c r="X25" s="10">
        <v>0</v>
      </c>
      <c r="Y25" s="10"/>
      <c r="Z25" s="9" t="e">
        <f t="shared" si="8"/>
        <v>#DIV/0!</v>
      </c>
      <c r="AA25" s="10">
        <v>9.8</v>
      </c>
      <c r="AB25" s="10">
        <v>2.8</v>
      </c>
      <c r="AC25" s="9">
        <f t="shared" si="9"/>
        <v>28.57142857142857</v>
      </c>
      <c r="AD25" s="10">
        <v>0</v>
      </c>
      <c r="AE25" s="10"/>
      <c r="AF25" s="9" t="e">
        <f t="shared" si="10"/>
        <v>#DIV/0!</v>
      </c>
      <c r="AG25" s="10">
        <v>1642</v>
      </c>
      <c r="AH25" s="10">
        <v>545.7</v>
      </c>
      <c r="AI25" s="9">
        <f t="shared" si="11"/>
        <v>33.233861144945195</v>
      </c>
      <c r="AJ25" s="9">
        <v>1400.6</v>
      </c>
      <c r="AK25" s="9">
        <v>448.6</v>
      </c>
      <c r="AL25" s="9">
        <f t="shared" si="12"/>
        <v>32.029130372697416</v>
      </c>
      <c r="AM25" s="9">
        <v>43.7</v>
      </c>
      <c r="AN25" s="9">
        <v>13.3</v>
      </c>
      <c r="AO25" s="9">
        <f t="shared" si="13"/>
        <v>30.434782608695656</v>
      </c>
      <c r="AP25" s="11"/>
      <c r="AQ25" s="11"/>
      <c r="AR25" s="9" t="e">
        <f t="shared" si="14"/>
        <v>#DIV/0!</v>
      </c>
      <c r="AS25" s="10">
        <v>200</v>
      </c>
      <c r="AT25" s="10">
        <v>34.7</v>
      </c>
      <c r="AU25" s="9">
        <f t="shared" si="15"/>
        <v>17.35</v>
      </c>
      <c r="AV25" s="11">
        <v>1926.2</v>
      </c>
      <c r="AW25" s="11">
        <v>541.5</v>
      </c>
      <c r="AX25" s="9">
        <f t="shared" si="16"/>
        <v>28.112345550825456</v>
      </c>
      <c r="AY25" s="11">
        <v>686.5</v>
      </c>
      <c r="AZ25" s="11">
        <v>178.3</v>
      </c>
      <c r="BA25" s="9">
        <f t="shared" si="17"/>
        <v>25.972323379461038</v>
      </c>
      <c r="BB25" s="9">
        <v>671</v>
      </c>
      <c r="BC25" s="11">
        <v>163.3</v>
      </c>
      <c r="BD25" s="9">
        <f t="shared" si="18"/>
        <v>24.336810730253355</v>
      </c>
      <c r="BE25" s="11">
        <v>8</v>
      </c>
      <c r="BF25" s="11"/>
      <c r="BG25" s="9">
        <f t="shared" si="19"/>
        <v>0</v>
      </c>
      <c r="BH25" s="11">
        <v>464.6</v>
      </c>
      <c r="BI25" s="11">
        <v>170.7</v>
      </c>
      <c r="BJ25" s="9">
        <f t="shared" si="20"/>
        <v>36.74128282393456</v>
      </c>
      <c r="BK25" s="16">
        <v>710.6</v>
      </c>
      <c r="BL25" s="11">
        <v>174.6</v>
      </c>
      <c r="BM25" s="9">
        <f t="shared" si="21"/>
        <v>24.570785251899803</v>
      </c>
      <c r="BN25" s="12">
        <v>553.4</v>
      </c>
      <c r="BO25" s="12">
        <v>132</v>
      </c>
      <c r="BP25" s="9">
        <f t="shared" si="22"/>
        <v>23.852547885796895</v>
      </c>
      <c r="BQ25" s="17">
        <v>101.7</v>
      </c>
      <c r="BR25" s="12">
        <v>40</v>
      </c>
      <c r="BS25" s="9">
        <f t="shared" si="23"/>
        <v>39.33136676499508</v>
      </c>
      <c r="BT25" s="12"/>
      <c r="BU25" s="12"/>
      <c r="BV25" s="9" t="e">
        <f t="shared" si="24"/>
        <v>#DIV/0!</v>
      </c>
      <c r="BW25" s="13">
        <f t="shared" si="26"/>
        <v>-23.200000000000045</v>
      </c>
      <c r="BX25" s="13">
        <f t="shared" si="25"/>
        <v>29</v>
      </c>
      <c r="BY25" s="9"/>
    </row>
    <row r="26" spans="1:77" ht="12.75">
      <c r="A26" s="6">
        <v>11</v>
      </c>
      <c r="B26" s="7" t="s">
        <v>44</v>
      </c>
      <c r="C26" s="8">
        <v>2419.3</v>
      </c>
      <c r="D26" s="8">
        <f t="shared" si="0"/>
        <v>671.8</v>
      </c>
      <c r="E26" s="9">
        <f t="shared" si="1"/>
        <v>27.768362749555653</v>
      </c>
      <c r="F26" s="10">
        <v>170.2</v>
      </c>
      <c r="G26" s="10">
        <v>19.8</v>
      </c>
      <c r="H26" s="9">
        <f t="shared" si="2"/>
        <v>11.633372502937721</v>
      </c>
      <c r="I26" s="10">
        <v>41</v>
      </c>
      <c r="J26" s="10">
        <v>13.1</v>
      </c>
      <c r="K26" s="9">
        <f t="shared" si="3"/>
        <v>31.951219512195124</v>
      </c>
      <c r="L26" s="10">
        <v>2.7</v>
      </c>
      <c r="M26" s="10">
        <v>2.1</v>
      </c>
      <c r="N26" s="9">
        <f t="shared" si="4"/>
        <v>77.77777777777779</v>
      </c>
      <c r="O26" s="10">
        <v>30.2</v>
      </c>
      <c r="P26" s="10">
        <v>2</v>
      </c>
      <c r="Q26" s="9">
        <f t="shared" si="5"/>
        <v>6.622516556291391</v>
      </c>
      <c r="R26" s="10">
        <v>74</v>
      </c>
      <c r="S26" s="10">
        <v>2.1</v>
      </c>
      <c r="T26" s="9">
        <f t="shared" si="6"/>
        <v>2.837837837837838</v>
      </c>
      <c r="U26" s="10">
        <v>16.2</v>
      </c>
      <c r="V26" s="10">
        <v>0.4</v>
      </c>
      <c r="W26" s="9">
        <f t="shared" si="7"/>
        <v>2.469135802469136</v>
      </c>
      <c r="X26" s="10">
        <v>0</v>
      </c>
      <c r="Y26" s="10"/>
      <c r="Z26" s="9" t="e">
        <f t="shared" si="8"/>
        <v>#DIV/0!</v>
      </c>
      <c r="AA26" s="10">
        <v>0</v>
      </c>
      <c r="AB26" s="10"/>
      <c r="AC26" s="9" t="e">
        <f t="shared" si="9"/>
        <v>#DIV/0!</v>
      </c>
      <c r="AD26" s="10">
        <v>0</v>
      </c>
      <c r="AE26" s="10"/>
      <c r="AF26" s="9" t="e">
        <f t="shared" si="10"/>
        <v>#DIV/0!</v>
      </c>
      <c r="AG26" s="10">
        <v>2249.2</v>
      </c>
      <c r="AH26" s="10">
        <v>652</v>
      </c>
      <c r="AI26" s="9">
        <f t="shared" si="11"/>
        <v>28.98808465232083</v>
      </c>
      <c r="AJ26" s="9">
        <v>1380.8</v>
      </c>
      <c r="AK26" s="9">
        <v>441.9</v>
      </c>
      <c r="AL26" s="9">
        <f t="shared" si="12"/>
        <v>32.0031865585168</v>
      </c>
      <c r="AM26" s="9">
        <v>391.3</v>
      </c>
      <c r="AN26" s="9">
        <v>128.7</v>
      </c>
      <c r="AO26" s="9">
        <f t="shared" si="13"/>
        <v>32.89036544850498</v>
      </c>
      <c r="AP26" s="11"/>
      <c r="AQ26" s="11"/>
      <c r="AR26" s="9" t="e">
        <f t="shared" si="14"/>
        <v>#DIV/0!</v>
      </c>
      <c r="AS26" s="10">
        <v>232</v>
      </c>
      <c r="AT26" s="10">
        <v>43.9</v>
      </c>
      <c r="AU26" s="9">
        <f t="shared" si="15"/>
        <v>18.92241379310345</v>
      </c>
      <c r="AV26" s="11">
        <v>2439.9</v>
      </c>
      <c r="AW26" s="11">
        <v>530.1</v>
      </c>
      <c r="AX26" s="9">
        <f t="shared" si="16"/>
        <v>21.726300258207303</v>
      </c>
      <c r="AY26" s="11">
        <v>676.5</v>
      </c>
      <c r="AZ26" s="11">
        <v>188.5</v>
      </c>
      <c r="BA26" s="9">
        <f t="shared" si="17"/>
        <v>27.8640059127864</v>
      </c>
      <c r="BB26" s="9">
        <v>671</v>
      </c>
      <c r="BC26" s="11">
        <v>183.5</v>
      </c>
      <c r="BD26" s="9">
        <f t="shared" si="18"/>
        <v>27.347242921013414</v>
      </c>
      <c r="BE26" s="11">
        <v>100.9</v>
      </c>
      <c r="BF26" s="11">
        <v>95.9</v>
      </c>
      <c r="BG26" s="9">
        <f t="shared" si="19"/>
        <v>95.0445986124876</v>
      </c>
      <c r="BH26" s="16">
        <v>445.3</v>
      </c>
      <c r="BI26" s="11">
        <v>86.4</v>
      </c>
      <c r="BJ26" s="9">
        <f t="shared" si="20"/>
        <v>19.40264989894453</v>
      </c>
      <c r="BK26" s="11">
        <v>622.8</v>
      </c>
      <c r="BL26" s="11">
        <v>145.5</v>
      </c>
      <c r="BM26" s="9">
        <f t="shared" si="21"/>
        <v>23.362235067437382</v>
      </c>
      <c r="BN26" s="12">
        <v>467.1</v>
      </c>
      <c r="BO26" s="12">
        <v>103.5</v>
      </c>
      <c r="BP26" s="9">
        <f t="shared" si="22"/>
        <v>22.15799614643545</v>
      </c>
      <c r="BQ26" s="12">
        <v>73.8</v>
      </c>
      <c r="BR26" s="12">
        <v>38.8</v>
      </c>
      <c r="BS26" s="9">
        <f t="shared" si="23"/>
        <v>52.574525745257446</v>
      </c>
      <c r="BT26" s="12"/>
      <c r="BU26" s="12"/>
      <c r="BV26" s="9" t="e">
        <f t="shared" si="24"/>
        <v>#DIV/0!</v>
      </c>
      <c r="BW26" s="13">
        <f t="shared" si="26"/>
        <v>-20.59999999999991</v>
      </c>
      <c r="BX26" s="13">
        <f t="shared" si="25"/>
        <v>141.69999999999993</v>
      </c>
      <c r="BY26" s="9"/>
    </row>
    <row r="27" spans="1:77" ht="12.75">
      <c r="A27" s="6">
        <v>12</v>
      </c>
      <c r="B27" s="7" t="s">
        <v>45</v>
      </c>
      <c r="C27" s="8">
        <f t="shared" si="27"/>
        <v>5101.7</v>
      </c>
      <c r="D27" s="8">
        <f t="shared" si="0"/>
        <v>905.8</v>
      </c>
      <c r="E27" s="9">
        <f t="shared" si="1"/>
        <v>17.75486602505047</v>
      </c>
      <c r="F27" s="10">
        <v>968.7</v>
      </c>
      <c r="G27" s="10">
        <v>341.9</v>
      </c>
      <c r="H27" s="9">
        <f t="shared" si="2"/>
        <v>35.294724889026526</v>
      </c>
      <c r="I27" s="10">
        <v>81</v>
      </c>
      <c r="J27" s="10">
        <v>25.4</v>
      </c>
      <c r="K27" s="9">
        <f t="shared" si="3"/>
        <v>31.358024691358022</v>
      </c>
      <c r="L27" s="10">
        <v>0.1</v>
      </c>
      <c r="M27" s="10">
        <v>1.3</v>
      </c>
      <c r="N27" s="9">
        <f t="shared" si="4"/>
        <v>1300</v>
      </c>
      <c r="O27" s="10">
        <v>55.2</v>
      </c>
      <c r="P27" s="10">
        <v>7.7</v>
      </c>
      <c r="Q27" s="9">
        <f t="shared" si="5"/>
        <v>13.949275362318842</v>
      </c>
      <c r="R27" s="10">
        <v>243.7</v>
      </c>
      <c r="S27" s="10">
        <v>14.1</v>
      </c>
      <c r="T27" s="9">
        <f t="shared" si="6"/>
        <v>5.785802215839147</v>
      </c>
      <c r="U27" s="10">
        <v>565.3</v>
      </c>
      <c r="V27" s="10">
        <v>280.3</v>
      </c>
      <c r="W27" s="9">
        <f t="shared" si="7"/>
        <v>49.58429152662303</v>
      </c>
      <c r="X27" s="10">
        <v>0</v>
      </c>
      <c r="Y27" s="10"/>
      <c r="Z27" s="9" t="e">
        <f t="shared" si="8"/>
        <v>#DIV/0!</v>
      </c>
      <c r="AA27" s="10">
        <v>18.4</v>
      </c>
      <c r="AB27" s="10">
        <v>7.2</v>
      </c>
      <c r="AC27" s="9">
        <f t="shared" si="9"/>
        <v>39.130434782608695</v>
      </c>
      <c r="AD27" s="10">
        <v>0</v>
      </c>
      <c r="AE27" s="10"/>
      <c r="AF27" s="9" t="e">
        <f t="shared" si="10"/>
        <v>#DIV/0!</v>
      </c>
      <c r="AG27" s="10">
        <v>4133</v>
      </c>
      <c r="AH27" s="10">
        <v>563.9</v>
      </c>
      <c r="AI27" s="9">
        <f t="shared" si="11"/>
        <v>13.643842245342366</v>
      </c>
      <c r="AJ27" s="9">
        <v>1456.6</v>
      </c>
      <c r="AK27" s="9">
        <v>462.6</v>
      </c>
      <c r="AL27" s="9">
        <f t="shared" si="12"/>
        <v>31.758890567074012</v>
      </c>
      <c r="AM27" s="9">
        <v>0</v>
      </c>
      <c r="AN27" s="9"/>
      <c r="AO27" s="9" t="e">
        <f t="shared" si="13"/>
        <v>#DIV/0!</v>
      </c>
      <c r="AP27" s="11"/>
      <c r="AQ27" s="11"/>
      <c r="AR27" s="9" t="e">
        <f t="shared" si="14"/>
        <v>#DIV/0!</v>
      </c>
      <c r="AS27" s="10">
        <v>205</v>
      </c>
      <c r="AT27" s="10">
        <v>25.1</v>
      </c>
      <c r="AU27" s="9">
        <f t="shared" si="15"/>
        <v>12.243902439024392</v>
      </c>
      <c r="AV27" s="11">
        <v>5193.8</v>
      </c>
      <c r="AW27" s="11">
        <v>688.2</v>
      </c>
      <c r="AX27" s="9">
        <f t="shared" si="16"/>
        <v>13.250413955100312</v>
      </c>
      <c r="AY27" s="16">
        <v>696.1</v>
      </c>
      <c r="AZ27" s="11">
        <v>243.7</v>
      </c>
      <c r="BA27" s="9">
        <f t="shared" si="17"/>
        <v>35.009337738830624</v>
      </c>
      <c r="BB27" s="9">
        <v>671</v>
      </c>
      <c r="BC27" s="11">
        <v>241.9</v>
      </c>
      <c r="BD27" s="9">
        <f t="shared" si="18"/>
        <v>36.050670640834575</v>
      </c>
      <c r="BE27" s="11">
        <v>0</v>
      </c>
      <c r="BF27" s="11"/>
      <c r="BG27" s="9" t="e">
        <f t="shared" si="19"/>
        <v>#DIV/0!</v>
      </c>
      <c r="BH27" s="16">
        <v>728.7</v>
      </c>
      <c r="BI27" s="11">
        <v>156.9</v>
      </c>
      <c r="BJ27" s="9">
        <f t="shared" si="20"/>
        <v>21.531494442157264</v>
      </c>
      <c r="BK27" s="11">
        <v>1118</v>
      </c>
      <c r="BL27" s="11">
        <v>287.5</v>
      </c>
      <c r="BM27" s="9">
        <f t="shared" si="21"/>
        <v>25.71556350626118</v>
      </c>
      <c r="BN27" s="12">
        <v>796.2</v>
      </c>
      <c r="BO27" s="12">
        <v>214.9</v>
      </c>
      <c r="BP27" s="9">
        <f t="shared" si="22"/>
        <v>26.9907058528008</v>
      </c>
      <c r="BQ27" s="12">
        <v>184.9</v>
      </c>
      <c r="BR27" s="12">
        <v>32.7</v>
      </c>
      <c r="BS27" s="9">
        <f t="shared" si="23"/>
        <v>17.68523526230395</v>
      </c>
      <c r="BT27" s="12"/>
      <c r="BU27" s="12"/>
      <c r="BV27" s="9" t="e">
        <f t="shared" si="24"/>
        <v>#DIV/0!</v>
      </c>
      <c r="BW27" s="13">
        <f t="shared" si="26"/>
        <v>-92.10000000000036</v>
      </c>
      <c r="BX27" s="13">
        <f t="shared" si="25"/>
        <v>217.5999999999999</v>
      </c>
      <c r="BY27" s="9"/>
    </row>
    <row r="28" spans="1:77" ht="12.75">
      <c r="A28" s="6">
        <v>13</v>
      </c>
      <c r="B28" s="7" t="s">
        <v>46</v>
      </c>
      <c r="C28" s="8">
        <v>4634.2</v>
      </c>
      <c r="D28" s="8">
        <f t="shared" si="0"/>
        <v>1038.2</v>
      </c>
      <c r="E28" s="9">
        <f t="shared" si="1"/>
        <v>22.40300375469337</v>
      </c>
      <c r="F28" s="10">
        <v>580.8</v>
      </c>
      <c r="G28" s="10">
        <v>109</v>
      </c>
      <c r="H28" s="9">
        <f t="shared" si="2"/>
        <v>18.767217630853995</v>
      </c>
      <c r="I28" s="10">
        <v>174</v>
      </c>
      <c r="J28" s="10">
        <v>67.2</v>
      </c>
      <c r="K28" s="9">
        <f t="shared" si="3"/>
        <v>38.62068965517241</v>
      </c>
      <c r="L28" s="10">
        <v>2</v>
      </c>
      <c r="M28" s="10">
        <v>1.1</v>
      </c>
      <c r="N28" s="9">
        <f t="shared" si="4"/>
        <v>55.00000000000001</v>
      </c>
      <c r="O28" s="10">
        <v>45.1</v>
      </c>
      <c r="P28" s="10">
        <v>5.2</v>
      </c>
      <c r="Q28" s="9">
        <f t="shared" si="5"/>
        <v>11.529933481152993</v>
      </c>
      <c r="R28" s="10">
        <v>261</v>
      </c>
      <c r="S28" s="10">
        <v>5.9</v>
      </c>
      <c r="T28" s="9">
        <f t="shared" si="6"/>
        <v>2.2605363984674334</v>
      </c>
      <c r="U28" s="10">
        <v>52.7</v>
      </c>
      <c r="V28" s="10">
        <v>10.1</v>
      </c>
      <c r="W28" s="9">
        <f t="shared" si="7"/>
        <v>19.165085388994303</v>
      </c>
      <c r="X28" s="10">
        <v>0</v>
      </c>
      <c r="Y28" s="10"/>
      <c r="Z28" s="9" t="e">
        <f t="shared" si="8"/>
        <v>#DIV/0!</v>
      </c>
      <c r="AA28" s="10">
        <v>37.9</v>
      </c>
      <c r="AB28" s="10">
        <v>7.8</v>
      </c>
      <c r="AC28" s="9">
        <f t="shared" si="9"/>
        <v>20.580474934036943</v>
      </c>
      <c r="AD28" s="10">
        <v>0</v>
      </c>
      <c r="AE28" s="10"/>
      <c r="AF28" s="9" t="e">
        <f t="shared" si="10"/>
        <v>#DIV/0!</v>
      </c>
      <c r="AG28" s="10">
        <v>4053.5</v>
      </c>
      <c r="AH28" s="10">
        <v>929.2</v>
      </c>
      <c r="AI28" s="9">
        <f t="shared" si="11"/>
        <v>22.923399531269276</v>
      </c>
      <c r="AJ28" s="9">
        <v>2136.4</v>
      </c>
      <c r="AK28" s="9">
        <v>680.8</v>
      </c>
      <c r="AL28" s="9">
        <f t="shared" si="12"/>
        <v>31.866691630780746</v>
      </c>
      <c r="AM28" s="9">
        <v>212.3</v>
      </c>
      <c r="AN28" s="9">
        <v>71.6</v>
      </c>
      <c r="AO28" s="9">
        <f t="shared" si="13"/>
        <v>33.72585963259538</v>
      </c>
      <c r="AP28" s="11"/>
      <c r="AQ28" s="11"/>
      <c r="AR28" s="9" t="e">
        <f t="shared" si="14"/>
        <v>#DIV/0!</v>
      </c>
      <c r="AS28" s="10">
        <v>155</v>
      </c>
      <c r="AT28" s="10">
        <v>5.5</v>
      </c>
      <c r="AU28" s="9">
        <f t="shared" si="15"/>
        <v>3.5483870967741935</v>
      </c>
      <c r="AV28" s="11">
        <v>4742.5</v>
      </c>
      <c r="AW28" s="11">
        <v>937.4</v>
      </c>
      <c r="AX28" s="9">
        <f t="shared" si="16"/>
        <v>19.76594623089088</v>
      </c>
      <c r="AY28" s="11">
        <v>772.6</v>
      </c>
      <c r="AZ28" s="11">
        <v>212.6</v>
      </c>
      <c r="BA28" s="9">
        <f t="shared" si="17"/>
        <v>27.51747346621796</v>
      </c>
      <c r="BB28" s="9">
        <v>746.9</v>
      </c>
      <c r="BC28" s="11">
        <v>207.6</v>
      </c>
      <c r="BD28" s="9">
        <f t="shared" si="18"/>
        <v>27.794885526844286</v>
      </c>
      <c r="BE28" s="11">
        <v>8</v>
      </c>
      <c r="BF28" s="11"/>
      <c r="BG28" s="9">
        <f t="shared" si="19"/>
        <v>0</v>
      </c>
      <c r="BH28" s="11">
        <v>884.1</v>
      </c>
      <c r="BI28" s="11">
        <v>219.2</v>
      </c>
      <c r="BJ28" s="9">
        <f t="shared" si="20"/>
        <v>24.793575387399613</v>
      </c>
      <c r="BK28" s="11">
        <v>1391.1</v>
      </c>
      <c r="BL28" s="11">
        <v>475.4</v>
      </c>
      <c r="BM28" s="9">
        <f t="shared" si="21"/>
        <v>34.17439436417224</v>
      </c>
      <c r="BN28" s="12">
        <v>904.9</v>
      </c>
      <c r="BO28" s="12">
        <v>321.2</v>
      </c>
      <c r="BP28" s="9">
        <f t="shared" si="22"/>
        <v>35.49563487678196</v>
      </c>
      <c r="BQ28" s="12">
        <v>330</v>
      </c>
      <c r="BR28" s="12">
        <v>116.9</v>
      </c>
      <c r="BS28" s="9">
        <f t="shared" si="23"/>
        <v>35.42424242424242</v>
      </c>
      <c r="BT28" s="12"/>
      <c r="BU28" s="12"/>
      <c r="BV28" s="9" t="e">
        <f t="shared" si="24"/>
        <v>#DIV/0!</v>
      </c>
      <c r="BW28" s="13">
        <f t="shared" si="26"/>
        <v>-108.30000000000018</v>
      </c>
      <c r="BX28" s="13">
        <f t="shared" si="25"/>
        <v>100.80000000000007</v>
      </c>
      <c r="BY28" s="9"/>
    </row>
    <row r="29" spans="1:77" ht="12.75">
      <c r="A29" s="6">
        <v>14</v>
      </c>
      <c r="B29" s="7" t="s">
        <v>47</v>
      </c>
      <c r="C29" s="8">
        <f t="shared" si="27"/>
        <v>2130.5</v>
      </c>
      <c r="D29" s="8">
        <f t="shared" si="0"/>
        <v>804.8</v>
      </c>
      <c r="E29" s="9">
        <f t="shared" si="1"/>
        <v>37.77517014785261</v>
      </c>
      <c r="F29" s="10">
        <v>442.1</v>
      </c>
      <c r="G29" s="10">
        <v>106.8</v>
      </c>
      <c r="H29" s="9">
        <f t="shared" si="2"/>
        <v>24.157430445600543</v>
      </c>
      <c r="I29" s="10">
        <v>109</v>
      </c>
      <c r="J29" s="10">
        <v>30.1</v>
      </c>
      <c r="K29" s="9">
        <f t="shared" si="3"/>
        <v>27.614678899082566</v>
      </c>
      <c r="L29" s="10">
        <v>5.7</v>
      </c>
      <c r="M29" s="10">
        <v>1.9</v>
      </c>
      <c r="N29" s="9">
        <f t="shared" si="4"/>
        <v>33.33333333333333</v>
      </c>
      <c r="O29" s="10">
        <v>37.6</v>
      </c>
      <c r="P29" s="10">
        <v>1.4</v>
      </c>
      <c r="Q29" s="9">
        <f t="shared" si="5"/>
        <v>3.723404255319149</v>
      </c>
      <c r="R29" s="10">
        <v>262.7</v>
      </c>
      <c r="S29" s="10">
        <v>38.3</v>
      </c>
      <c r="T29" s="9">
        <f t="shared" si="6"/>
        <v>14.579368100494861</v>
      </c>
      <c r="U29" s="10">
        <v>19.9</v>
      </c>
      <c r="V29" s="10">
        <v>5.4</v>
      </c>
      <c r="W29" s="9">
        <f t="shared" si="7"/>
        <v>27.135678391959807</v>
      </c>
      <c r="X29" s="10">
        <v>0</v>
      </c>
      <c r="Y29" s="10"/>
      <c r="Z29" s="9" t="e">
        <f t="shared" si="8"/>
        <v>#DIV/0!</v>
      </c>
      <c r="AA29" s="10">
        <v>4.1</v>
      </c>
      <c r="AB29" s="10">
        <v>5.9</v>
      </c>
      <c r="AC29" s="9">
        <f t="shared" si="9"/>
        <v>143.90243902439025</v>
      </c>
      <c r="AD29" s="10">
        <v>0</v>
      </c>
      <c r="AE29" s="10"/>
      <c r="AF29" s="9" t="e">
        <f t="shared" si="10"/>
        <v>#DIV/0!</v>
      </c>
      <c r="AG29" s="10">
        <v>1688.4</v>
      </c>
      <c r="AH29" s="10">
        <v>698</v>
      </c>
      <c r="AI29" s="9">
        <f t="shared" si="11"/>
        <v>41.340914475242826</v>
      </c>
      <c r="AJ29" s="9">
        <v>1062.2</v>
      </c>
      <c r="AK29" s="9">
        <v>337</v>
      </c>
      <c r="AL29" s="9">
        <f t="shared" si="12"/>
        <v>31.726605159103745</v>
      </c>
      <c r="AM29" s="9">
        <v>243.4</v>
      </c>
      <c r="AN29" s="9">
        <v>80.8</v>
      </c>
      <c r="AO29" s="9">
        <f t="shared" si="13"/>
        <v>33.196384552177484</v>
      </c>
      <c r="AP29" s="11"/>
      <c r="AQ29" s="11"/>
      <c r="AR29" s="9" t="e">
        <f t="shared" si="14"/>
        <v>#DIV/0!</v>
      </c>
      <c r="AS29" s="10">
        <v>300</v>
      </c>
      <c r="AT29" s="10"/>
      <c r="AU29" s="9">
        <f t="shared" si="15"/>
        <v>0</v>
      </c>
      <c r="AV29" s="11">
        <v>2169.7</v>
      </c>
      <c r="AW29" s="11">
        <v>431.3</v>
      </c>
      <c r="AX29" s="9">
        <f t="shared" si="16"/>
        <v>19.878324192284648</v>
      </c>
      <c r="AY29" s="11">
        <v>743.5</v>
      </c>
      <c r="AZ29" s="11">
        <v>162.4</v>
      </c>
      <c r="BA29" s="9">
        <f t="shared" si="17"/>
        <v>21.84263618022865</v>
      </c>
      <c r="BB29" s="9">
        <v>671</v>
      </c>
      <c r="BC29" s="11">
        <v>157.4</v>
      </c>
      <c r="BD29" s="9">
        <f t="shared" si="18"/>
        <v>23.4575260804769</v>
      </c>
      <c r="BE29" s="11">
        <v>7.5</v>
      </c>
      <c r="BF29" s="11"/>
      <c r="BG29" s="9">
        <f t="shared" si="19"/>
        <v>0</v>
      </c>
      <c r="BH29" s="11">
        <v>681.3</v>
      </c>
      <c r="BI29" s="11">
        <v>42</v>
      </c>
      <c r="BJ29" s="9">
        <f t="shared" si="20"/>
        <v>6.164685160722149</v>
      </c>
      <c r="BK29" s="11">
        <v>689.2</v>
      </c>
      <c r="BL29" s="11">
        <v>217</v>
      </c>
      <c r="BM29" s="9">
        <f t="shared" si="21"/>
        <v>31.485780615206032</v>
      </c>
      <c r="BN29" s="12">
        <v>410.9</v>
      </c>
      <c r="BO29" s="12">
        <v>101.9</v>
      </c>
      <c r="BP29" s="9">
        <f t="shared" si="22"/>
        <v>24.799221221708446</v>
      </c>
      <c r="BQ29" s="12">
        <v>210.2</v>
      </c>
      <c r="BR29" s="12">
        <v>107.7</v>
      </c>
      <c r="BS29" s="9">
        <f t="shared" si="23"/>
        <v>51.23691722169363</v>
      </c>
      <c r="BT29" s="12"/>
      <c r="BU29" s="12"/>
      <c r="BV29" s="9" t="e">
        <f t="shared" si="24"/>
        <v>#DIV/0!</v>
      </c>
      <c r="BW29" s="13">
        <f t="shared" si="26"/>
        <v>-39.19999999999982</v>
      </c>
      <c r="BX29" s="13">
        <f t="shared" si="25"/>
        <v>373.49999999999994</v>
      </c>
      <c r="BY29" s="9"/>
    </row>
    <row r="30" spans="1:77" ht="12.75">
      <c r="A30" s="6">
        <v>15</v>
      </c>
      <c r="B30" s="7" t="s">
        <v>48</v>
      </c>
      <c r="C30" s="8">
        <f t="shared" si="27"/>
        <v>24462.199999999997</v>
      </c>
      <c r="D30" s="8">
        <f t="shared" si="0"/>
        <v>6397.700000000001</v>
      </c>
      <c r="E30" s="9">
        <f t="shared" si="1"/>
        <v>26.153412203317778</v>
      </c>
      <c r="F30" s="10">
        <v>15215.8</v>
      </c>
      <c r="G30" s="10">
        <v>5111.8</v>
      </c>
      <c r="H30" s="9">
        <f t="shared" si="2"/>
        <v>33.59534168430185</v>
      </c>
      <c r="I30" s="10">
        <v>9674.9</v>
      </c>
      <c r="J30" s="10">
        <v>3027.5</v>
      </c>
      <c r="K30" s="9">
        <f t="shared" si="3"/>
        <v>31.2923130988434</v>
      </c>
      <c r="L30" s="10">
        <v>12.5</v>
      </c>
      <c r="M30" s="10"/>
      <c r="N30" s="9">
        <f t="shared" si="4"/>
        <v>0</v>
      </c>
      <c r="O30" s="10">
        <v>457.8</v>
      </c>
      <c r="P30" s="10">
        <v>124</v>
      </c>
      <c r="Q30" s="9">
        <f t="shared" si="5"/>
        <v>27.086063783311488</v>
      </c>
      <c r="R30" s="10">
        <v>4185.3</v>
      </c>
      <c r="S30" s="10">
        <v>957.7</v>
      </c>
      <c r="T30" s="9">
        <f t="shared" si="6"/>
        <v>22.882469595966835</v>
      </c>
      <c r="U30" s="10">
        <v>852.6</v>
      </c>
      <c r="V30" s="10">
        <v>640.2</v>
      </c>
      <c r="W30" s="9">
        <f t="shared" si="7"/>
        <v>75.08796622097115</v>
      </c>
      <c r="X30" s="10">
        <v>0</v>
      </c>
      <c r="Y30" s="10">
        <v>197.7</v>
      </c>
      <c r="Z30" s="9" t="e">
        <f t="shared" si="8"/>
        <v>#DIV/0!</v>
      </c>
      <c r="AA30" s="10">
        <v>32.7</v>
      </c>
      <c r="AB30" s="10">
        <v>25.2</v>
      </c>
      <c r="AC30" s="9">
        <f t="shared" si="9"/>
        <v>77.06422018348623</v>
      </c>
      <c r="AD30" s="10">
        <v>0</v>
      </c>
      <c r="AE30" s="10"/>
      <c r="AF30" s="9" t="e">
        <f t="shared" si="10"/>
        <v>#DIV/0!</v>
      </c>
      <c r="AG30" s="10">
        <v>9246.4</v>
      </c>
      <c r="AH30" s="10">
        <v>1285.9</v>
      </c>
      <c r="AI30" s="9">
        <f t="shared" si="11"/>
        <v>13.907034088942725</v>
      </c>
      <c r="AJ30" s="9">
        <v>4245.1</v>
      </c>
      <c r="AK30" s="9">
        <v>1285.6</v>
      </c>
      <c r="AL30" s="9">
        <f t="shared" si="12"/>
        <v>30.2843278132435</v>
      </c>
      <c r="AM30" s="9">
        <v>0</v>
      </c>
      <c r="AN30" s="9"/>
      <c r="AO30" s="9" t="e">
        <f t="shared" si="13"/>
        <v>#DIV/0!</v>
      </c>
      <c r="AP30" s="11"/>
      <c r="AQ30" s="11"/>
      <c r="AR30" s="9" t="e">
        <f t="shared" si="14"/>
        <v>#DIV/0!</v>
      </c>
      <c r="AS30" s="10">
        <v>10</v>
      </c>
      <c r="AT30" s="10">
        <v>1.8</v>
      </c>
      <c r="AU30" s="9">
        <f t="shared" si="15"/>
        <v>18</v>
      </c>
      <c r="AV30" s="11">
        <v>25654.7</v>
      </c>
      <c r="AW30" s="11">
        <v>5221.7</v>
      </c>
      <c r="AX30" s="9">
        <f t="shared" si="16"/>
        <v>20.353775331615648</v>
      </c>
      <c r="AY30" s="11">
        <v>3255.7</v>
      </c>
      <c r="AZ30" s="11">
        <v>1664.2</v>
      </c>
      <c r="BA30" s="9">
        <f t="shared" si="17"/>
        <v>51.11650336333201</v>
      </c>
      <c r="BB30" s="9">
        <v>1574.5</v>
      </c>
      <c r="BC30" s="11">
        <v>436.4</v>
      </c>
      <c r="BD30" s="9">
        <f t="shared" si="18"/>
        <v>27.71673547157828</v>
      </c>
      <c r="BE30" s="11">
        <v>111.8</v>
      </c>
      <c r="BF30" s="11">
        <v>67</v>
      </c>
      <c r="BG30" s="9">
        <f t="shared" si="19"/>
        <v>59.92844364937389</v>
      </c>
      <c r="BH30" s="11">
        <v>12236.3</v>
      </c>
      <c r="BI30" s="11">
        <v>2107.3</v>
      </c>
      <c r="BJ30" s="9">
        <f t="shared" si="20"/>
        <v>17.221709176793638</v>
      </c>
      <c r="BK30" s="11">
        <v>4205.3</v>
      </c>
      <c r="BL30" s="11">
        <v>1239.1</v>
      </c>
      <c r="BM30" s="9">
        <f t="shared" si="21"/>
        <v>29.46519867785889</v>
      </c>
      <c r="BN30" s="12">
        <v>1058.3</v>
      </c>
      <c r="BO30" s="12">
        <v>196.5</v>
      </c>
      <c r="BP30" s="9">
        <f t="shared" si="22"/>
        <v>18.56751393744685</v>
      </c>
      <c r="BQ30" s="12">
        <v>130</v>
      </c>
      <c r="BR30" s="12">
        <v>21</v>
      </c>
      <c r="BS30" s="9">
        <f t="shared" si="23"/>
        <v>16.153846153846153</v>
      </c>
      <c r="BT30" s="12"/>
      <c r="BU30" s="12"/>
      <c r="BV30" s="9" t="e">
        <f t="shared" si="24"/>
        <v>#DIV/0!</v>
      </c>
      <c r="BW30" s="13">
        <f t="shared" si="26"/>
        <v>-1192.5000000000036</v>
      </c>
      <c r="BX30" s="13">
        <f t="shared" si="25"/>
        <v>1176.000000000001</v>
      </c>
      <c r="BY30" s="9"/>
    </row>
    <row r="31" spans="1:77" ht="12.75">
      <c r="A31" s="6">
        <v>16</v>
      </c>
      <c r="B31" s="7" t="s">
        <v>49</v>
      </c>
      <c r="C31" s="8">
        <f t="shared" si="27"/>
        <v>5516.4</v>
      </c>
      <c r="D31" s="8">
        <f t="shared" si="0"/>
        <v>636.1</v>
      </c>
      <c r="E31" s="9">
        <f t="shared" si="1"/>
        <v>11.531070988325721</v>
      </c>
      <c r="F31" s="10">
        <v>666.9</v>
      </c>
      <c r="G31" s="10">
        <v>108.6</v>
      </c>
      <c r="H31" s="9">
        <f t="shared" si="2"/>
        <v>16.284300494826812</v>
      </c>
      <c r="I31" s="10">
        <v>91.6</v>
      </c>
      <c r="J31" s="10">
        <v>27.1</v>
      </c>
      <c r="K31" s="9">
        <f t="shared" si="3"/>
        <v>29.585152838427952</v>
      </c>
      <c r="L31" s="10">
        <v>14.3</v>
      </c>
      <c r="M31" s="10">
        <v>0.8</v>
      </c>
      <c r="N31" s="9">
        <f t="shared" si="4"/>
        <v>5.594405594405594</v>
      </c>
      <c r="O31" s="10">
        <v>34.9</v>
      </c>
      <c r="P31" s="10">
        <v>4</v>
      </c>
      <c r="Q31" s="9">
        <f t="shared" si="5"/>
        <v>11.461318051575931</v>
      </c>
      <c r="R31" s="10">
        <v>404.5</v>
      </c>
      <c r="S31" s="10">
        <v>57.5</v>
      </c>
      <c r="T31" s="9">
        <f t="shared" si="6"/>
        <v>14.215080346106305</v>
      </c>
      <c r="U31" s="10">
        <v>117.6</v>
      </c>
      <c r="V31" s="10">
        <v>16.4</v>
      </c>
      <c r="W31" s="9">
        <f t="shared" si="7"/>
        <v>13.945578231292515</v>
      </c>
      <c r="X31" s="10">
        <v>0</v>
      </c>
      <c r="Y31" s="10"/>
      <c r="Z31" s="9" t="e">
        <f t="shared" si="8"/>
        <v>#DIV/0!</v>
      </c>
      <c r="AA31" s="10">
        <v>0</v>
      </c>
      <c r="AB31" s="10">
        <v>2.8</v>
      </c>
      <c r="AC31" s="9" t="e">
        <f t="shared" si="9"/>
        <v>#DIV/0!</v>
      </c>
      <c r="AD31" s="10">
        <v>0</v>
      </c>
      <c r="AE31" s="10"/>
      <c r="AF31" s="9" t="e">
        <f t="shared" si="10"/>
        <v>#DIV/0!</v>
      </c>
      <c r="AG31" s="10">
        <v>4849.5</v>
      </c>
      <c r="AH31" s="10">
        <v>527.5</v>
      </c>
      <c r="AI31" s="9">
        <f t="shared" si="11"/>
        <v>10.8774100422724</v>
      </c>
      <c r="AJ31" s="9">
        <v>1211.4</v>
      </c>
      <c r="AK31" s="9">
        <v>383.7</v>
      </c>
      <c r="AL31" s="9">
        <f t="shared" si="12"/>
        <v>31.674096087171865</v>
      </c>
      <c r="AM31" s="9">
        <v>168.2</v>
      </c>
      <c r="AN31" s="9">
        <v>55</v>
      </c>
      <c r="AO31" s="9">
        <f t="shared" si="13"/>
        <v>32.69916765755054</v>
      </c>
      <c r="AP31" s="11"/>
      <c r="AQ31" s="11"/>
      <c r="AR31" s="9" t="e">
        <f t="shared" si="14"/>
        <v>#DIV/0!</v>
      </c>
      <c r="AS31" s="10">
        <v>146.5</v>
      </c>
      <c r="AT31" s="10">
        <v>24.8</v>
      </c>
      <c r="AU31" s="9">
        <f t="shared" si="15"/>
        <v>16.928327645051194</v>
      </c>
      <c r="AV31" s="11">
        <v>5581.6</v>
      </c>
      <c r="AW31" s="11">
        <v>662.6</v>
      </c>
      <c r="AX31" s="9">
        <f t="shared" si="16"/>
        <v>11.871148057904543</v>
      </c>
      <c r="AY31" s="11">
        <v>711.5</v>
      </c>
      <c r="AZ31" s="11">
        <v>200.1</v>
      </c>
      <c r="BA31" s="9">
        <f t="shared" si="17"/>
        <v>28.12368236120871</v>
      </c>
      <c r="BB31" s="9">
        <v>711</v>
      </c>
      <c r="BC31" s="11">
        <v>200.1</v>
      </c>
      <c r="BD31" s="9">
        <f t="shared" si="18"/>
        <v>28.143459915611814</v>
      </c>
      <c r="BE31" s="11">
        <v>8</v>
      </c>
      <c r="BF31" s="11"/>
      <c r="BG31" s="9">
        <f t="shared" si="19"/>
        <v>0</v>
      </c>
      <c r="BH31" s="11">
        <v>3450.6</v>
      </c>
      <c r="BI31" s="11">
        <v>118</v>
      </c>
      <c r="BJ31" s="9">
        <f t="shared" si="20"/>
        <v>3.4196951254854233</v>
      </c>
      <c r="BK31" s="11">
        <v>885.4</v>
      </c>
      <c r="BL31" s="11">
        <v>332.4</v>
      </c>
      <c r="BM31" s="9">
        <f t="shared" si="21"/>
        <v>37.54235373842331</v>
      </c>
      <c r="BN31" s="12">
        <v>599.7</v>
      </c>
      <c r="BO31" s="12">
        <v>127.4</v>
      </c>
      <c r="BP31" s="9">
        <f t="shared" si="22"/>
        <v>21.243955310988827</v>
      </c>
      <c r="BQ31" s="12">
        <v>201.3</v>
      </c>
      <c r="BR31" s="12">
        <v>140</v>
      </c>
      <c r="BS31" s="9">
        <f t="shared" si="23"/>
        <v>69.54793840039741</v>
      </c>
      <c r="BT31" s="12"/>
      <c r="BU31" s="12"/>
      <c r="BV31" s="9" t="e">
        <f t="shared" si="24"/>
        <v>#DIV/0!</v>
      </c>
      <c r="BW31" s="13">
        <f t="shared" si="26"/>
        <v>-65.20000000000073</v>
      </c>
      <c r="BX31" s="13">
        <f t="shared" si="25"/>
        <v>-26.5</v>
      </c>
      <c r="BY31" s="9"/>
    </row>
    <row r="32" spans="1:77" ht="12.75">
      <c r="A32" s="6">
        <v>17</v>
      </c>
      <c r="B32" s="7" t="s">
        <v>50</v>
      </c>
      <c r="C32" s="8">
        <f t="shared" si="27"/>
        <v>9032.300000000001</v>
      </c>
      <c r="D32" s="8">
        <f t="shared" si="0"/>
        <v>1418.9</v>
      </c>
      <c r="E32" s="9">
        <f t="shared" si="1"/>
        <v>15.709177064535057</v>
      </c>
      <c r="F32" s="10">
        <v>1229.2</v>
      </c>
      <c r="G32" s="10">
        <v>332.7</v>
      </c>
      <c r="H32" s="9">
        <f t="shared" si="2"/>
        <v>27.06638464041653</v>
      </c>
      <c r="I32" s="10">
        <v>892.2</v>
      </c>
      <c r="J32" s="10">
        <v>245.4</v>
      </c>
      <c r="K32" s="9">
        <f t="shared" si="3"/>
        <v>27.505043712172156</v>
      </c>
      <c r="L32" s="10">
        <v>6.1</v>
      </c>
      <c r="M32" s="10">
        <v>3.7</v>
      </c>
      <c r="N32" s="9">
        <f t="shared" si="4"/>
        <v>60.655737704918046</v>
      </c>
      <c r="O32" s="10">
        <v>60.8</v>
      </c>
      <c r="P32" s="10">
        <v>7.5</v>
      </c>
      <c r="Q32" s="9">
        <f t="shared" si="5"/>
        <v>12.335526315789474</v>
      </c>
      <c r="R32" s="10">
        <v>140.4</v>
      </c>
      <c r="S32" s="10">
        <v>17.2</v>
      </c>
      <c r="T32" s="9">
        <f t="shared" si="6"/>
        <v>12.25071225071225</v>
      </c>
      <c r="U32" s="10">
        <v>95.4</v>
      </c>
      <c r="V32" s="10">
        <v>14.6</v>
      </c>
      <c r="W32" s="9">
        <f t="shared" si="7"/>
        <v>15.303983228511528</v>
      </c>
      <c r="X32" s="10">
        <v>0</v>
      </c>
      <c r="Y32" s="10">
        <v>7</v>
      </c>
      <c r="Z32" s="9" t="e">
        <f t="shared" si="8"/>
        <v>#DIV/0!</v>
      </c>
      <c r="AA32" s="10">
        <v>24.3</v>
      </c>
      <c r="AB32" s="10">
        <v>5.2</v>
      </c>
      <c r="AC32" s="9">
        <f t="shared" si="9"/>
        <v>21.39917695473251</v>
      </c>
      <c r="AD32" s="10">
        <v>0</v>
      </c>
      <c r="AE32" s="10"/>
      <c r="AF32" s="9" t="e">
        <f t="shared" si="10"/>
        <v>#DIV/0!</v>
      </c>
      <c r="AG32" s="10">
        <v>7803.1</v>
      </c>
      <c r="AH32" s="10">
        <v>1086.2</v>
      </c>
      <c r="AI32" s="9">
        <f t="shared" si="11"/>
        <v>13.920108674757467</v>
      </c>
      <c r="AJ32" s="9">
        <v>2394.6</v>
      </c>
      <c r="AK32" s="9">
        <v>761.8</v>
      </c>
      <c r="AL32" s="9">
        <f t="shared" si="12"/>
        <v>31.813246471226925</v>
      </c>
      <c r="AM32" s="9">
        <v>373</v>
      </c>
      <c r="AN32" s="9">
        <v>126.9</v>
      </c>
      <c r="AO32" s="9">
        <f t="shared" si="13"/>
        <v>34.02144772117963</v>
      </c>
      <c r="AP32" s="11"/>
      <c r="AQ32" s="11"/>
      <c r="AR32" s="9" t="e">
        <f t="shared" si="14"/>
        <v>#DIV/0!</v>
      </c>
      <c r="AS32" s="10">
        <v>19.5</v>
      </c>
      <c r="AT32" s="10">
        <v>10.6</v>
      </c>
      <c r="AU32" s="9">
        <f t="shared" si="15"/>
        <v>54.35897435897436</v>
      </c>
      <c r="AV32" s="11">
        <v>9226.7</v>
      </c>
      <c r="AW32" s="11">
        <v>1143.2</v>
      </c>
      <c r="AX32" s="9">
        <f t="shared" si="16"/>
        <v>12.39012864837916</v>
      </c>
      <c r="AY32" s="11">
        <v>791.7</v>
      </c>
      <c r="AZ32" s="11">
        <v>219.8</v>
      </c>
      <c r="BA32" s="9">
        <f t="shared" si="17"/>
        <v>27.763041556145</v>
      </c>
      <c r="BB32" s="9">
        <v>732.2</v>
      </c>
      <c r="BC32" s="11">
        <v>209.8</v>
      </c>
      <c r="BD32" s="9">
        <f t="shared" si="18"/>
        <v>28.6533733952472</v>
      </c>
      <c r="BE32" s="11">
        <v>20.7</v>
      </c>
      <c r="BF32" s="11">
        <v>15.9</v>
      </c>
      <c r="BG32" s="9">
        <f t="shared" si="19"/>
        <v>76.81159420289856</v>
      </c>
      <c r="BH32" s="11">
        <v>1342.3</v>
      </c>
      <c r="BI32" s="11">
        <v>377.3</v>
      </c>
      <c r="BJ32" s="9">
        <f t="shared" si="20"/>
        <v>28.108470535647772</v>
      </c>
      <c r="BK32" s="11">
        <v>1535.2</v>
      </c>
      <c r="BL32" s="11">
        <v>506.1</v>
      </c>
      <c r="BM32" s="9">
        <f t="shared" si="21"/>
        <v>32.96638874413757</v>
      </c>
      <c r="BN32" s="12">
        <v>1052</v>
      </c>
      <c r="BO32" s="12">
        <v>256.7</v>
      </c>
      <c r="BP32" s="9">
        <f t="shared" si="22"/>
        <v>24.401140684410645</v>
      </c>
      <c r="BQ32" s="12">
        <v>203</v>
      </c>
      <c r="BR32" s="12">
        <v>149.3</v>
      </c>
      <c r="BS32" s="9">
        <f t="shared" si="23"/>
        <v>73.54679802955665</v>
      </c>
      <c r="BT32" s="12"/>
      <c r="BU32" s="12"/>
      <c r="BV32" s="9" t="e">
        <f t="shared" si="24"/>
        <v>#DIV/0!</v>
      </c>
      <c r="BW32" s="13">
        <f t="shared" si="26"/>
        <v>-194.39999999999964</v>
      </c>
      <c r="BX32" s="13">
        <f t="shared" si="25"/>
        <v>275.70000000000005</v>
      </c>
      <c r="BY32" s="9"/>
    </row>
    <row r="33" spans="1:77" ht="12.75">
      <c r="A33" s="6">
        <v>22</v>
      </c>
      <c r="B33" s="7"/>
      <c r="C33" s="8"/>
      <c r="D33" s="8"/>
      <c r="E33" s="9"/>
      <c r="F33" s="10"/>
      <c r="G33" s="10"/>
      <c r="H33" s="9"/>
      <c r="I33" s="10"/>
      <c r="J33" s="10"/>
      <c r="K33" s="9"/>
      <c r="L33" s="10"/>
      <c r="M33" s="10"/>
      <c r="N33" s="9"/>
      <c r="O33" s="10"/>
      <c r="P33" s="10"/>
      <c r="Q33" s="9"/>
      <c r="R33" s="10"/>
      <c r="S33" s="10"/>
      <c r="T33" s="9"/>
      <c r="U33" s="10"/>
      <c r="V33" s="10"/>
      <c r="W33" s="9"/>
      <c r="X33" s="10"/>
      <c r="Y33" s="10"/>
      <c r="Z33" s="9"/>
      <c r="AA33" s="10"/>
      <c r="AB33" s="10"/>
      <c r="AC33" s="9"/>
      <c r="AD33" s="10"/>
      <c r="AE33" s="10"/>
      <c r="AF33" s="9"/>
      <c r="AG33" s="10"/>
      <c r="AH33" s="10"/>
      <c r="AI33" s="9"/>
      <c r="AJ33" s="9"/>
      <c r="AK33" s="9"/>
      <c r="AL33" s="9"/>
      <c r="AM33" s="9"/>
      <c r="AN33" s="9"/>
      <c r="AO33" s="9"/>
      <c r="AP33" s="11"/>
      <c r="AQ33" s="11"/>
      <c r="AR33" s="9"/>
      <c r="AS33" s="10"/>
      <c r="AT33" s="10"/>
      <c r="AU33" s="9"/>
      <c r="AV33" s="11"/>
      <c r="AW33" s="11"/>
      <c r="AX33" s="9"/>
      <c r="AY33" s="11"/>
      <c r="AZ33" s="11"/>
      <c r="BA33" s="9"/>
      <c r="BB33" s="9"/>
      <c r="BC33" s="9"/>
      <c r="BD33" s="9"/>
      <c r="BE33" s="11"/>
      <c r="BF33" s="11"/>
      <c r="BG33" s="9"/>
      <c r="BH33" s="11"/>
      <c r="BI33" s="11"/>
      <c r="BJ33" s="9"/>
      <c r="BK33" s="11"/>
      <c r="BL33" s="11"/>
      <c r="BM33" s="9" t="e">
        <f t="shared" si="21"/>
        <v>#DIV/0!</v>
      </c>
      <c r="BN33" s="12"/>
      <c r="BO33" s="12"/>
      <c r="BP33" s="9"/>
      <c r="BQ33" s="12"/>
      <c r="BR33" s="12"/>
      <c r="BS33" s="9"/>
      <c r="BT33" s="12"/>
      <c r="BU33" s="12"/>
      <c r="BV33" s="9"/>
      <c r="BW33" s="13"/>
      <c r="BX33" s="13"/>
      <c r="BY33" s="9"/>
    </row>
    <row r="34" spans="1:77" ht="12.75">
      <c r="A34" s="47" t="s">
        <v>51</v>
      </c>
      <c r="B34" s="48"/>
      <c r="C34" s="14">
        <f>SUM(C16:C33)</f>
        <v>87516.99999999999</v>
      </c>
      <c r="D34" s="14">
        <f>SUM(D16:D33)</f>
        <v>20304.5</v>
      </c>
      <c r="E34" s="15">
        <f t="shared" si="1"/>
        <v>23.200635305140718</v>
      </c>
      <c r="F34" s="14">
        <f>SUM(F16:F33)</f>
        <v>26153.9</v>
      </c>
      <c r="G34" s="14">
        <f>SUM(G16:G33)</f>
        <v>8057.3</v>
      </c>
      <c r="H34" s="15">
        <f>G34/F34*100</f>
        <v>30.807260102699786</v>
      </c>
      <c r="I34" s="14">
        <f>SUM(I16:I33)</f>
        <v>13988.7</v>
      </c>
      <c r="J34" s="14">
        <f>SUM(J16:J33)</f>
        <v>4379.9</v>
      </c>
      <c r="K34" s="15">
        <f>J34/I34*100</f>
        <v>31.31027186228884</v>
      </c>
      <c r="L34" s="14">
        <f>SUM(L16:L33)</f>
        <v>153.5</v>
      </c>
      <c r="M34" s="14">
        <f>SUM(M16:M33)</f>
        <v>116.1</v>
      </c>
      <c r="N34" s="15">
        <f>M34/L34*100</f>
        <v>75.63517915309446</v>
      </c>
      <c r="O34" s="14">
        <f>SUM(O16:O33)</f>
        <v>1248.7000000000003</v>
      </c>
      <c r="P34" s="14">
        <f>SUM(P16:P33)</f>
        <v>223.5</v>
      </c>
      <c r="Q34" s="15">
        <f>P34/O34*100</f>
        <v>17.898614559141503</v>
      </c>
      <c r="R34" s="14">
        <f>SUM(R16:R33)</f>
        <v>8212.8</v>
      </c>
      <c r="S34" s="14">
        <f>SUM(S16:S33)</f>
        <v>1560.3</v>
      </c>
      <c r="T34" s="15">
        <f>S34/R34*100</f>
        <v>18.998392752776155</v>
      </c>
      <c r="U34" s="14">
        <f>SUM(U16:U33)</f>
        <v>2203.5</v>
      </c>
      <c r="V34" s="14">
        <f>SUM(V16:V33)</f>
        <v>1034</v>
      </c>
      <c r="W34" s="15">
        <f>V34/U34*100</f>
        <v>46.92534604039029</v>
      </c>
      <c r="X34" s="14">
        <f>SUM(X16:X33)</f>
        <v>0</v>
      </c>
      <c r="Y34" s="14">
        <f>SUM(Y16:Y33)</f>
        <v>204.7</v>
      </c>
      <c r="Z34" s="15" t="e">
        <f>Y34/X34*100</f>
        <v>#DIV/0!</v>
      </c>
      <c r="AA34" s="14">
        <f>SUM(AA16:AA33)</f>
        <v>240.5</v>
      </c>
      <c r="AB34" s="14">
        <f>SUM(AB16:AB33)</f>
        <v>125.1</v>
      </c>
      <c r="AC34" s="15">
        <f>AB34/AA34*100</f>
        <v>52.016632016632016</v>
      </c>
      <c r="AD34" s="14">
        <f>SUM(AD16:AD33)</f>
        <v>0</v>
      </c>
      <c r="AE34" s="14">
        <f>SUM(AE16:AE33)</f>
        <v>0</v>
      </c>
      <c r="AF34" s="15" t="e">
        <f>AE34/AD34*100</f>
        <v>#DIV/0!</v>
      </c>
      <c r="AG34" s="14">
        <f>SUM(AG16:AG33)</f>
        <v>61363.1</v>
      </c>
      <c r="AH34" s="14">
        <f>SUM(AH16:AH33)</f>
        <v>12247.199999999999</v>
      </c>
      <c r="AI34" s="15">
        <f>AH34/AG34*100</f>
        <v>19.958574452724847</v>
      </c>
      <c r="AJ34" s="14">
        <f>SUM(AJ16:AJ33)</f>
        <v>29965</v>
      </c>
      <c r="AK34" s="14">
        <f>SUM(AK16:AK33)</f>
        <v>9469.4</v>
      </c>
      <c r="AL34" s="15">
        <f>AK34/AJ34*100</f>
        <v>31.601535124311695</v>
      </c>
      <c r="AM34" s="14">
        <f>SUM(AM16:AM33)</f>
        <v>1990.5</v>
      </c>
      <c r="AN34" s="14">
        <f>SUM(AN16:AN33)</f>
        <v>663.4999999999999</v>
      </c>
      <c r="AO34" s="15">
        <f>AN34/AM34*100</f>
        <v>33.33333333333333</v>
      </c>
      <c r="AP34" s="14">
        <v>0</v>
      </c>
      <c r="AQ34" s="14">
        <f>SUM(AQ16:AQ33)</f>
        <v>0</v>
      </c>
      <c r="AR34" s="15"/>
      <c r="AS34" s="14">
        <f>SUM(AS16:AS33)</f>
        <v>3760.7</v>
      </c>
      <c r="AT34" s="14">
        <f>SUM(AT16:AT33)</f>
        <v>1039.8999999999999</v>
      </c>
      <c r="AU34" s="15">
        <f t="shared" si="15"/>
        <v>27.65176695827904</v>
      </c>
      <c r="AV34" s="14">
        <f>SUM(AV16:AV33)</f>
        <v>89719.1</v>
      </c>
      <c r="AW34" s="14">
        <f>SUM(AW16:AW33)</f>
        <v>17021.1</v>
      </c>
      <c r="AX34" s="15">
        <f t="shared" si="16"/>
        <v>18.971545635210337</v>
      </c>
      <c r="AY34" s="14">
        <f>SUM(AY16:AY33)</f>
        <v>14644</v>
      </c>
      <c r="AZ34" s="14">
        <f>SUM(AZ16:AZ33)</f>
        <v>4812.5</v>
      </c>
      <c r="BA34" s="15">
        <f t="shared" si="17"/>
        <v>32.863288718929255</v>
      </c>
      <c r="BB34" s="14">
        <f>SUM(BB16:BB33)</f>
        <v>12548.500000000002</v>
      </c>
      <c r="BC34" s="14">
        <f>SUM(BC16:BC33)</f>
        <v>3402.4</v>
      </c>
      <c r="BD34" s="15">
        <f t="shared" si="18"/>
        <v>27.113997688966805</v>
      </c>
      <c r="BE34" s="14">
        <f>SUM(BE16:BE33)</f>
        <v>345</v>
      </c>
      <c r="BF34" s="14">
        <f>SUM(BF16:BF33)</f>
        <v>234.8</v>
      </c>
      <c r="BG34" s="15">
        <f t="shared" si="19"/>
        <v>68.05797101449275</v>
      </c>
      <c r="BH34" s="14">
        <f>SUM(BH16:BH33)</f>
        <v>27632.8</v>
      </c>
      <c r="BI34" s="14">
        <f>SUM(BI16:BI33)</f>
        <v>4960.900000000001</v>
      </c>
      <c r="BJ34" s="15">
        <f t="shared" si="20"/>
        <v>17.95293998436641</v>
      </c>
      <c r="BK34" s="14">
        <f>SUM(BK16:BK33)</f>
        <v>21608.7</v>
      </c>
      <c r="BL34" s="14">
        <f>SUM(BL16:BL33)</f>
        <v>6636.4</v>
      </c>
      <c r="BM34" s="15">
        <f>BL34/BK34*100</f>
        <v>30.711704082152092</v>
      </c>
      <c r="BN34" s="14">
        <f>SUM(BN16:BN33)</f>
        <v>11262.6</v>
      </c>
      <c r="BO34" s="14">
        <f>SUM(BO16:BO33)</f>
        <v>3003.8999999999996</v>
      </c>
      <c r="BP34" s="15">
        <f t="shared" si="22"/>
        <v>26.67146129668105</v>
      </c>
      <c r="BQ34" s="14">
        <f>SUM(BQ16:BQ33)</f>
        <v>2868.5</v>
      </c>
      <c r="BR34" s="14">
        <f>SUM(BR16:BR33)</f>
        <v>1421.6</v>
      </c>
      <c r="BS34" s="15">
        <f>BR34/BQ34*100</f>
        <v>49.5590029632212</v>
      </c>
      <c r="BT34" s="14">
        <f>SUM(BT16:BT33)</f>
        <v>0</v>
      </c>
      <c r="BU34" s="14">
        <f>SUM(BU16:BU33)</f>
        <v>0</v>
      </c>
      <c r="BV34" s="15" t="e">
        <f>BU34/BT34*100</f>
        <v>#DIV/0!</v>
      </c>
      <c r="BW34" s="15">
        <f>SUM(C34-AV34)</f>
        <v>-2202.1000000000204</v>
      </c>
      <c r="BX34" s="15">
        <f>SUM(D34-AW34)</f>
        <v>3283.4000000000015</v>
      </c>
      <c r="BY34" s="14"/>
    </row>
  </sheetData>
  <mergeCells count="43">
    <mergeCell ref="A15:B15"/>
    <mergeCell ref="A34:B34"/>
    <mergeCell ref="BN12:BS12"/>
    <mergeCell ref="BT12:BV13"/>
    <mergeCell ref="BB13:BD13"/>
    <mergeCell ref="BN13:BP13"/>
    <mergeCell ref="BQ13:BS13"/>
    <mergeCell ref="BB12:BD12"/>
    <mergeCell ref="BE12:BG13"/>
    <mergeCell ref="BH12:BJ13"/>
    <mergeCell ref="BK12:BM13"/>
    <mergeCell ref="AJ12:AL13"/>
    <mergeCell ref="AM12:AO13"/>
    <mergeCell ref="AP12:AR13"/>
    <mergeCell ref="AY12:BA13"/>
    <mergeCell ref="AY10:BV10"/>
    <mergeCell ref="BW10:BY13"/>
    <mergeCell ref="F11:H13"/>
    <mergeCell ref="I11:AF11"/>
    <mergeCell ref="AG11:AI13"/>
    <mergeCell ref="AJ11:AR11"/>
    <mergeCell ref="AS11:AU13"/>
    <mergeCell ref="AY11:BV11"/>
    <mergeCell ref="I12:K13"/>
    <mergeCell ref="L12:N13"/>
    <mergeCell ref="A10:B14"/>
    <mergeCell ref="C10:E13"/>
    <mergeCell ref="F10:AU10"/>
    <mergeCell ref="AV10:AX13"/>
    <mergeCell ref="O12:Q13"/>
    <mergeCell ref="R12:T13"/>
    <mergeCell ref="U12:W13"/>
    <mergeCell ref="X12:Z13"/>
    <mergeCell ref="AA12:AC13"/>
    <mergeCell ref="AD12:AF13"/>
    <mergeCell ref="U4:W4"/>
    <mergeCell ref="C6:N6"/>
    <mergeCell ref="C7:R7"/>
    <mergeCell ref="J8:M8"/>
    <mergeCell ref="R1:T1"/>
    <mergeCell ref="R2:T2"/>
    <mergeCell ref="L3:N3"/>
    <mergeCell ref="R3:T3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2011-04-08T11:01:59Z</cp:lastPrinted>
  <dcterms:created xsi:type="dcterms:W3CDTF">2000-02-11T11:57:28Z</dcterms:created>
  <dcterms:modified xsi:type="dcterms:W3CDTF">2011-05-10T10:28:33Z</dcterms:modified>
  <cp:category/>
  <cp:version/>
  <cp:contentType/>
  <cp:contentStatus/>
</cp:coreProperties>
</file>