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<sst xmlns="http://schemas.openxmlformats.org/spreadsheetml/2006/main" count="130" uniqueCount="54">
  <si>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</si>
  <si>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</si>
  <si>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</si>
  <si>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</si>
  <si>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</si>
  <si>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</si>
  <si>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</si>
  <si>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</si>
  <si>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</si>
  <si>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</si>
  <si>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</si>
  <si>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</si>
  <si>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</si>
  <si>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</si>
  <si>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</si>
  <si>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</si>
  <si>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</si>
  <si>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</si>
  <si>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</si>
  <si>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</si>
  <si>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</si>
  <si>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</si>
  <si>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</si>
  <si>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</si>
  <si>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</si>
  <si>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</si>
  <si>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</si>
  <si>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</si>
  <si>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</si>
  <si>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</si>
  <si>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</si>
  <si>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</si>
  <si>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</si>
  <si>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</si>
  <si>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</si>
  <si>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</si>
  <si>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</si>
  <si>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</si>
  <si>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</si>
  <si>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</si>
  <si>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</si>
  <si>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</si>
  <si>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</si>
  <si>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</si>
  <si>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</si>
  <si>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</si>
  <si>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</si>
  <si>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</si>
  <si>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</si>
  <si>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</si>
  <si>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</si>
  <si>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</si>
  <si>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</si>
  <si>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марта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</si>
</sst>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2">
      <pane xSplit="1" topLeftCell="AR2" activePane="topRight" state="frozen"/>
      <selection pane="topLeft" activeCell="B2" sqref="B2"/>
      <selection pane="topRight" activeCell="AT33" sqref="AT33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49"/>
      <c r="S1" s="49"/>
      <c r="T1" s="49"/>
    </row>
    <row r="2" spans="18:20" ht="12" customHeight="1">
      <c r="R2" s="49"/>
      <c r="S2" s="49"/>
      <c r="T2" s="49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5" t="s">
        <v>0</v>
      </c>
      <c r="M3" s="45"/>
      <c r="N3" s="45"/>
      <c r="O3" s="1"/>
      <c r="P3" s="1"/>
      <c r="Q3" s="1"/>
      <c r="R3" s="45"/>
      <c r="S3" s="45"/>
      <c r="T3" s="45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5" t="s">
        <v>0</v>
      </c>
      <c r="V4" s="45"/>
      <c r="W4" s="45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6" t="s">
        <v>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47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48" t="s">
        <v>2</v>
      </c>
      <c r="K8" s="48"/>
      <c r="L8" s="48"/>
      <c r="M8" s="4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1" t="s">
        <v>3</v>
      </c>
      <c r="B10" s="41"/>
      <c r="C10" s="25" t="s">
        <v>4</v>
      </c>
      <c r="D10" s="26"/>
      <c r="E10" s="27"/>
      <c r="F10" s="22" t="s">
        <v>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4"/>
      <c r="AV10" s="41" t="s">
        <v>6</v>
      </c>
      <c r="AW10" s="41"/>
      <c r="AX10" s="41"/>
      <c r="AY10" s="22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4"/>
      <c r="BW10" s="25" t="s">
        <v>7</v>
      </c>
      <c r="BX10" s="26"/>
      <c r="BY10" s="27"/>
    </row>
    <row r="11" spans="1:77" ht="12.75">
      <c r="A11" s="41"/>
      <c r="B11" s="41"/>
      <c r="C11" s="38"/>
      <c r="D11" s="39"/>
      <c r="E11" s="40"/>
      <c r="F11" s="41" t="s">
        <v>8</v>
      </c>
      <c r="G11" s="41"/>
      <c r="H11" s="41"/>
      <c r="I11" s="42" t="s">
        <v>9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1" t="s">
        <v>10</v>
      </c>
      <c r="AH11" s="41"/>
      <c r="AI11" s="41"/>
      <c r="AJ11" s="22" t="s">
        <v>9</v>
      </c>
      <c r="AK11" s="23"/>
      <c r="AL11" s="23"/>
      <c r="AM11" s="23"/>
      <c r="AN11" s="23"/>
      <c r="AO11" s="23"/>
      <c r="AP11" s="23"/>
      <c r="AQ11" s="23"/>
      <c r="AR11" s="24"/>
      <c r="AS11" s="41" t="s">
        <v>11</v>
      </c>
      <c r="AT11" s="41"/>
      <c r="AU11" s="41"/>
      <c r="AV11" s="41"/>
      <c r="AW11" s="41"/>
      <c r="AX11" s="41"/>
      <c r="AY11" s="22" t="s">
        <v>9</v>
      </c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38"/>
      <c r="BX11" s="39"/>
      <c r="BY11" s="40"/>
    </row>
    <row r="12" spans="1:77" ht="59.25" customHeight="1">
      <c r="A12" s="41"/>
      <c r="B12" s="41"/>
      <c r="C12" s="38"/>
      <c r="D12" s="39"/>
      <c r="E12" s="40"/>
      <c r="F12" s="41"/>
      <c r="G12" s="41"/>
      <c r="H12" s="41"/>
      <c r="I12" s="25" t="s">
        <v>12</v>
      </c>
      <c r="J12" s="26"/>
      <c r="K12" s="27"/>
      <c r="L12" s="25" t="s">
        <v>13</v>
      </c>
      <c r="M12" s="26"/>
      <c r="N12" s="27"/>
      <c r="O12" s="25" t="s">
        <v>14</v>
      </c>
      <c r="P12" s="26"/>
      <c r="Q12" s="27"/>
      <c r="R12" s="25" t="s">
        <v>15</v>
      </c>
      <c r="S12" s="26"/>
      <c r="T12" s="27"/>
      <c r="U12" s="25" t="s">
        <v>16</v>
      </c>
      <c r="V12" s="26"/>
      <c r="W12" s="27"/>
      <c r="X12" s="25" t="s">
        <v>17</v>
      </c>
      <c r="Y12" s="26"/>
      <c r="Z12" s="27"/>
      <c r="AA12" s="25" t="s">
        <v>18</v>
      </c>
      <c r="AB12" s="26"/>
      <c r="AC12" s="27"/>
      <c r="AD12" s="25" t="s">
        <v>19</v>
      </c>
      <c r="AE12" s="26"/>
      <c r="AF12" s="27"/>
      <c r="AG12" s="41"/>
      <c r="AH12" s="41"/>
      <c r="AI12" s="41"/>
      <c r="AJ12" s="25" t="s">
        <v>20</v>
      </c>
      <c r="AK12" s="26"/>
      <c r="AL12" s="27"/>
      <c r="AM12" s="25" t="s">
        <v>21</v>
      </c>
      <c r="AN12" s="26"/>
      <c r="AO12" s="27"/>
      <c r="AP12" s="25" t="s">
        <v>52</v>
      </c>
      <c r="AQ12" s="26"/>
      <c r="AR12" s="27"/>
      <c r="AS12" s="41"/>
      <c r="AT12" s="41"/>
      <c r="AU12" s="41"/>
      <c r="AV12" s="41"/>
      <c r="AW12" s="41"/>
      <c r="AX12" s="41"/>
      <c r="AY12" s="32" t="s">
        <v>22</v>
      </c>
      <c r="AZ12" s="33"/>
      <c r="BA12" s="34"/>
      <c r="BB12" s="31" t="s">
        <v>5</v>
      </c>
      <c r="BC12" s="31"/>
      <c r="BD12" s="31"/>
      <c r="BE12" s="32" t="s">
        <v>23</v>
      </c>
      <c r="BF12" s="33"/>
      <c r="BG12" s="34"/>
      <c r="BH12" s="32" t="s">
        <v>24</v>
      </c>
      <c r="BI12" s="33"/>
      <c r="BJ12" s="34"/>
      <c r="BK12" s="25" t="s">
        <v>25</v>
      </c>
      <c r="BL12" s="26"/>
      <c r="BM12" s="27"/>
      <c r="BN12" s="22" t="s">
        <v>26</v>
      </c>
      <c r="BO12" s="23"/>
      <c r="BP12" s="23"/>
      <c r="BQ12" s="23"/>
      <c r="BR12" s="23"/>
      <c r="BS12" s="24"/>
      <c r="BT12" s="25" t="s">
        <v>27</v>
      </c>
      <c r="BU12" s="26"/>
      <c r="BV12" s="27"/>
      <c r="BW12" s="38"/>
      <c r="BX12" s="39"/>
      <c r="BY12" s="40"/>
    </row>
    <row r="13" spans="1:77" ht="66" customHeight="1">
      <c r="A13" s="41"/>
      <c r="B13" s="41"/>
      <c r="C13" s="28"/>
      <c r="D13" s="29"/>
      <c r="E13" s="30"/>
      <c r="F13" s="41"/>
      <c r="G13" s="41"/>
      <c r="H13" s="41"/>
      <c r="I13" s="28"/>
      <c r="J13" s="29"/>
      <c r="K13" s="30"/>
      <c r="L13" s="28"/>
      <c r="M13" s="29"/>
      <c r="N13" s="30"/>
      <c r="O13" s="28"/>
      <c r="P13" s="29"/>
      <c r="Q13" s="30"/>
      <c r="R13" s="28"/>
      <c r="S13" s="29"/>
      <c r="T13" s="30"/>
      <c r="U13" s="28"/>
      <c r="V13" s="29"/>
      <c r="W13" s="30"/>
      <c r="X13" s="28"/>
      <c r="Y13" s="29"/>
      <c r="Z13" s="30"/>
      <c r="AA13" s="28"/>
      <c r="AB13" s="29"/>
      <c r="AC13" s="30"/>
      <c r="AD13" s="28"/>
      <c r="AE13" s="29"/>
      <c r="AF13" s="30"/>
      <c r="AG13" s="41"/>
      <c r="AH13" s="41"/>
      <c r="AI13" s="41"/>
      <c r="AJ13" s="28"/>
      <c r="AK13" s="29"/>
      <c r="AL13" s="30"/>
      <c r="AM13" s="28"/>
      <c r="AN13" s="29"/>
      <c r="AO13" s="30"/>
      <c r="AP13" s="28"/>
      <c r="AQ13" s="29"/>
      <c r="AR13" s="30"/>
      <c r="AS13" s="41"/>
      <c r="AT13" s="41"/>
      <c r="AU13" s="41"/>
      <c r="AV13" s="41"/>
      <c r="AW13" s="41"/>
      <c r="AX13" s="41"/>
      <c r="AY13" s="35"/>
      <c r="AZ13" s="36"/>
      <c r="BA13" s="37"/>
      <c r="BB13" s="31" t="s">
        <v>28</v>
      </c>
      <c r="BC13" s="31"/>
      <c r="BD13" s="31"/>
      <c r="BE13" s="35"/>
      <c r="BF13" s="36"/>
      <c r="BG13" s="37"/>
      <c r="BH13" s="35"/>
      <c r="BI13" s="36"/>
      <c r="BJ13" s="37"/>
      <c r="BK13" s="28"/>
      <c r="BL13" s="29"/>
      <c r="BM13" s="30"/>
      <c r="BN13" s="22" t="s">
        <v>29</v>
      </c>
      <c r="BO13" s="23"/>
      <c r="BP13" s="24"/>
      <c r="BQ13" s="22" t="s">
        <v>30</v>
      </c>
      <c r="BR13" s="23"/>
      <c r="BS13" s="24"/>
      <c r="BT13" s="28"/>
      <c r="BU13" s="29"/>
      <c r="BV13" s="30"/>
      <c r="BW13" s="28"/>
      <c r="BX13" s="29"/>
      <c r="BY13" s="30"/>
    </row>
    <row r="14" spans="1:77" ht="22.5">
      <c r="A14" s="41"/>
      <c r="B14" s="41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18">
        <v>1</v>
      </c>
      <c r="B15" s="19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5234</v>
      </c>
      <c r="D16" s="8">
        <f>G16+AH16</f>
        <v>422.09999999999997</v>
      </c>
      <c r="E16" s="9">
        <f>D16/C16*100</f>
        <v>8.064577760794803</v>
      </c>
      <c r="F16" s="10">
        <v>381.8</v>
      </c>
      <c r="G16" s="10">
        <v>23.2</v>
      </c>
      <c r="H16" s="9">
        <f>G16/F16*100</f>
        <v>6.07647983237297</v>
      </c>
      <c r="I16" s="10">
        <v>87.4</v>
      </c>
      <c r="J16" s="10">
        <v>4.9</v>
      </c>
      <c r="K16" s="9">
        <f>J16/I16*100</f>
        <v>5.606407322654462</v>
      </c>
      <c r="L16" s="10">
        <v>0.3</v>
      </c>
      <c r="M16" s="10">
        <v>0.7</v>
      </c>
      <c r="N16" s="9">
        <f>M16/L16*100</f>
        <v>233.33333333333334</v>
      </c>
      <c r="O16" s="10">
        <v>43</v>
      </c>
      <c r="P16" s="10">
        <v>1.5</v>
      </c>
      <c r="Q16" s="9">
        <f>P16/O16*100</f>
        <v>3.488372093023256</v>
      </c>
      <c r="R16" s="10">
        <v>197</v>
      </c>
      <c r="S16" s="10">
        <v>8.7</v>
      </c>
      <c r="T16" s="9">
        <f>S16/R16*100</f>
        <v>4.416243654822335</v>
      </c>
      <c r="U16" s="10">
        <v>40.4</v>
      </c>
      <c r="V16" s="10">
        <v>6.3</v>
      </c>
      <c r="W16" s="9">
        <f>V16/U16*100</f>
        <v>15.594059405940595</v>
      </c>
      <c r="X16" s="10">
        <v>0</v>
      </c>
      <c r="Y16" s="10"/>
      <c r="Z16" s="9" t="e">
        <f>Y16/X16*100</f>
        <v>#DIV/0!</v>
      </c>
      <c r="AA16" s="10">
        <v>5.7</v>
      </c>
      <c r="AB16" s="10">
        <v>0.9</v>
      </c>
      <c r="AC16" s="9">
        <f>AB16/AA16*100</f>
        <v>15.789473684210526</v>
      </c>
      <c r="AD16" s="10">
        <v>0</v>
      </c>
      <c r="AE16" s="10"/>
      <c r="AF16" s="9" t="e">
        <f>AE16/AD16*100</f>
        <v>#DIV/0!</v>
      </c>
      <c r="AG16" s="10">
        <v>4852.1</v>
      </c>
      <c r="AH16" s="10">
        <v>398.9</v>
      </c>
      <c r="AI16" s="9">
        <f>AH16/AG16*100</f>
        <v>8.221182580738235</v>
      </c>
      <c r="AJ16" s="9">
        <v>2389</v>
      </c>
      <c r="AK16" s="9">
        <v>367</v>
      </c>
      <c r="AL16" s="9">
        <f>AK16/AJ16*100</f>
        <v>15.36207618250314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120</v>
      </c>
      <c r="AT16" s="10"/>
      <c r="AU16" s="9">
        <f>AT16/AS16*100</f>
        <v>0</v>
      </c>
      <c r="AV16" s="11">
        <v>5309.1</v>
      </c>
      <c r="AW16" s="11">
        <v>250.7</v>
      </c>
      <c r="AX16" s="9">
        <f>AW16/AV16*100</f>
        <v>4.72208095534083</v>
      </c>
      <c r="AY16" s="11">
        <v>684</v>
      </c>
      <c r="AZ16" s="11">
        <v>83.2</v>
      </c>
      <c r="BA16" s="9">
        <f>AZ16/AY16*100</f>
        <v>12.163742690058479</v>
      </c>
      <c r="BB16" s="9">
        <v>671</v>
      </c>
      <c r="BC16" s="11">
        <v>83.2</v>
      </c>
      <c r="BD16" s="9">
        <f>BC16/BB16*100</f>
        <v>12.39940387481371</v>
      </c>
      <c r="BE16" s="11">
        <v>0</v>
      </c>
      <c r="BF16" s="11"/>
      <c r="BG16" s="9" t="e">
        <f>BF16/BE16*100</f>
        <v>#DIV/0!</v>
      </c>
      <c r="BH16" s="11">
        <v>1061.8</v>
      </c>
      <c r="BI16" s="11">
        <v>86.7</v>
      </c>
      <c r="BJ16" s="9">
        <f>BI16/BH16*100</f>
        <v>8.165379544170277</v>
      </c>
      <c r="BK16" s="11">
        <v>1310.5</v>
      </c>
      <c r="BL16" s="11">
        <v>77.6</v>
      </c>
      <c r="BM16" s="9">
        <f>BL16/BK16*100</f>
        <v>5.921404044257916</v>
      </c>
      <c r="BN16" s="12">
        <v>853.2</v>
      </c>
      <c r="BO16" s="12">
        <v>77.6</v>
      </c>
      <c r="BP16" s="9">
        <f>BO16/BN16*100</f>
        <v>9.095171120487574</v>
      </c>
      <c r="BQ16" s="12">
        <v>351.5</v>
      </c>
      <c r="BR16" s="12"/>
      <c r="BS16" s="9">
        <f>BR16/BQ16*100</f>
        <v>0</v>
      </c>
      <c r="BT16" s="12"/>
      <c r="BU16" s="12"/>
      <c r="BV16" s="9" t="e">
        <f>BU16/BT16*100</f>
        <v>#DIV/0!</v>
      </c>
      <c r="BW16" s="13">
        <f>SUM(C16-AV16)</f>
        <v>-75.10000000000036</v>
      </c>
      <c r="BX16" s="13">
        <f>SUM(D16-AW16)</f>
        <v>171.39999999999998</v>
      </c>
      <c r="BY16" s="9"/>
    </row>
    <row r="17" spans="1:77" ht="12.75">
      <c r="A17" s="6">
        <v>2</v>
      </c>
      <c r="B17" s="7" t="s">
        <v>35</v>
      </c>
      <c r="C17" s="8">
        <v>2771.3</v>
      </c>
      <c r="D17" s="8">
        <f aca="true" t="shared" si="0" ref="D17:D32">G17+AH17</f>
        <v>347.2</v>
      </c>
      <c r="E17" s="9">
        <f aca="true" t="shared" si="1" ref="E17:E34">D17/C17*100</f>
        <v>12.528416266734022</v>
      </c>
      <c r="F17" s="10">
        <v>311.2</v>
      </c>
      <c r="G17" s="10">
        <v>4.3</v>
      </c>
      <c r="H17" s="9">
        <f aca="true" t="shared" si="2" ref="H17:H32">G17/F17*100</f>
        <v>1.3817480719794344</v>
      </c>
      <c r="I17" s="10">
        <v>74.6</v>
      </c>
      <c r="J17" s="10">
        <v>3</v>
      </c>
      <c r="K17" s="9">
        <f aca="true" t="shared" si="3" ref="K17:K32">J17/I17*100</f>
        <v>4.021447721179626</v>
      </c>
      <c r="L17" s="10">
        <v>4.9</v>
      </c>
      <c r="M17" s="10"/>
      <c r="N17" s="9">
        <f aca="true" t="shared" si="4" ref="N17:N32">M17/L17*100</f>
        <v>0</v>
      </c>
      <c r="O17" s="10">
        <v>57.6</v>
      </c>
      <c r="P17" s="10">
        <v>0.9</v>
      </c>
      <c r="Q17" s="9">
        <f aca="true" t="shared" si="5" ref="Q17:Q32">P17/O17*100</f>
        <v>1.5625</v>
      </c>
      <c r="R17" s="10">
        <v>146</v>
      </c>
      <c r="S17" s="10">
        <v>0.3</v>
      </c>
      <c r="T17" s="9">
        <f aca="true" t="shared" si="6" ref="T17:T32">S17/R17*100</f>
        <v>0.2054794520547945</v>
      </c>
      <c r="U17" s="10">
        <v>22.1</v>
      </c>
      <c r="V17" s="10"/>
      <c r="W17" s="9">
        <f aca="true" t="shared" si="7" ref="W17:W32">V17/U17*100</f>
        <v>0</v>
      </c>
      <c r="X17" s="10">
        <v>0</v>
      </c>
      <c r="Y17" s="10"/>
      <c r="Z17" s="9" t="e">
        <f aca="true" t="shared" si="8" ref="Z17:Z32">Y17/X17*100</f>
        <v>#DIV/0!</v>
      </c>
      <c r="AA17" s="10">
        <v>0</v>
      </c>
      <c r="AB17" s="10"/>
      <c r="AC17" s="9" t="e">
        <f aca="true" t="shared" si="9" ref="AC17:AC32">AB17/AA17*100</f>
        <v>#DIV/0!</v>
      </c>
      <c r="AD17" s="10">
        <v>0</v>
      </c>
      <c r="AE17" s="10"/>
      <c r="AF17" s="9" t="e">
        <f aca="true" t="shared" si="10" ref="AF17:AF32">AE17/AD17*100</f>
        <v>#DIV/0!</v>
      </c>
      <c r="AG17" s="10">
        <v>2460.1</v>
      </c>
      <c r="AH17" s="10">
        <v>342.9</v>
      </c>
      <c r="AI17" s="9">
        <f aca="true" t="shared" si="11" ref="AI17:AI32">AH17/AG17*100</f>
        <v>13.93845778626885</v>
      </c>
      <c r="AJ17" s="9">
        <v>1951.1</v>
      </c>
      <c r="AK17" s="9">
        <v>314.6</v>
      </c>
      <c r="AL17" s="9">
        <f aca="true" t="shared" si="12" ref="AL17:AL32">AK17/AJ17*100</f>
        <v>16.12423760955359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430</v>
      </c>
      <c r="AT17" s="10"/>
      <c r="AU17" s="9">
        <f aca="true" t="shared" si="15" ref="AU17:AU34">AT17/AS17*100</f>
        <v>0</v>
      </c>
      <c r="AV17" s="16">
        <v>2776.6</v>
      </c>
      <c r="AW17" s="11">
        <v>301.6</v>
      </c>
      <c r="AX17" s="9">
        <f aca="true" t="shared" si="16" ref="AX17:AX34">AW17/AV17*100</f>
        <v>10.86220557516387</v>
      </c>
      <c r="AY17" s="11">
        <v>676.4</v>
      </c>
      <c r="AZ17" s="11">
        <v>81.3</v>
      </c>
      <c r="BA17" s="9">
        <f aca="true" t="shared" si="17" ref="BA17:BA34">AZ17/AY17*100</f>
        <v>12.019515079834417</v>
      </c>
      <c r="BB17" s="9">
        <v>671</v>
      </c>
      <c r="BC17" s="11">
        <v>81.3</v>
      </c>
      <c r="BD17" s="9">
        <f aca="true" t="shared" si="18" ref="BD17:BD34">BC17/BB17*100</f>
        <v>12.116244411326377</v>
      </c>
      <c r="BE17" s="11"/>
      <c r="BF17" s="11"/>
      <c r="BG17" s="9" t="e">
        <f aca="true" t="shared" si="19" ref="BG17:BG34">BF17/BE17*100</f>
        <v>#DIV/0!</v>
      </c>
      <c r="BH17" s="11">
        <v>668</v>
      </c>
      <c r="BI17" s="11">
        <v>107.7</v>
      </c>
      <c r="BJ17" s="9">
        <f aca="true" t="shared" si="20" ref="BJ17:BJ34">BI17/BH17*100</f>
        <v>16.122754491017965</v>
      </c>
      <c r="BK17" s="11">
        <v>962.1</v>
      </c>
      <c r="BL17" s="11">
        <v>109.3</v>
      </c>
      <c r="BM17" s="9">
        <f aca="true" t="shared" si="21" ref="BM17:BM33">BL17/BK17*100</f>
        <v>11.360565429789004</v>
      </c>
      <c r="BN17" s="12">
        <v>753.2</v>
      </c>
      <c r="BO17" s="12">
        <v>94.5</v>
      </c>
      <c r="BP17" s="9">
        <f aca="true" t="shared" si="22" ref="BP17:BP34">BO17/BN17*100</f>
        <v>12.546468401486987</v>
      </c>
      <c r="BQ17" s="17">
        <v>90</v>
      </c>
      <c r="BR17" s="12">
        <v>13.1</v>
      </c>
      <c r="BS17" s="9">
        <f aca="true" t="shared" si="23" ref="BS17:BS32">BR17/BQ17*100</f>
        <v>14.555555555555555</v>
      </c>
      <c r="BT17" s="12"/>
      <c r="BU17" s="12"/>
      <c r="BV17" s="9" t="e">
        <f aca="true" t="shared" si="24" ref="BV17:BV32">BU17/BT17*100</f>
        <v>#DIV/0!</v>
      </c>
      <c r="BW17" s="13">
        <f>SUM(C17-AV17)</f>
        <v>-5.299999999999727</v>
      </c>
      <c r="BX17" s="13">
        <f aca="true" t="shared" si="25" ref="BX17:BX32">SUM(D17-AW17)</f>
        <v>45.599999999999966</v>
      </c>
      <c r="BY17" s="9"/>
    </row>
    <row r="18" spans="1:77" ht="12.75">
      <c r="A18" s="6">
        <v>3</v>
      </c>
      <c r="B18" s="7" t="s">
        <v>36</v>
      </c>
      <c r="C18" s="8">
        <v>3734.3</v>
      </c>
      <c r="D18" s="8">
        <f t="shared" si="0"/>
        <v>409.20000000000005</v>
      </c>
      <c r="E18" s="9">
        <f t="shared" si="1"/>
        <v>10.95787697828241</v>
      </c>
      <c r="F18" s="10">
        <v>743.8</v>
      </c>
      <c r="G18" s="10">
        <v>78.4</v>
      </c>
      <c r="H18" s="9">
        <f t="shared" si="2"/>
        <v>10.540467867706374</v>
      </c>
      <c r="I18" s="10">
        <v>224.4</v>
      </c>
      <c r="J18" s="10">
        <v>27.2</v>
      </c>
      <c r="K18" s="9">
        <f t="shared" si="3"/>
        <v>12.12121212121212</v>
      </c>
      <c r="L18" s="10">
        <v>15.9</v>
      </c>
      <c r="M18" s="10">
        <v>1</v>
      </c>
      <c r="N18" s="9">
        <f t="shared" si="4"/>
        <v>6.289308176100629</v>
      </c>
      <c r="O18" s="10">
        <v>90.5</v>
      </c>
      <c r="P18" s="10">
        <v>6.9</v>
      </c>
      <c r="Q18" s="9">
        <f t="shared" si="5"/>
        <v>7.624309392265194</v>
      </c>
      <c r="R18" s="10">
        <v>291</v>
      </c>
      <c r="S18" s="10">
        <v>16.3</v>
      </c>
      <c r="T18" s="9">
        <f t="shared" si="6"/>
        <v>5.601374570446736</v>
      </c>
      <c r="U18" s="10">
        <v>72.4</v>
      </c>
      <c r="V18" s="10">
        <v>3.3</v>
      </c>
      <c r="W18" s="9">
        <f t="shared" si="7"/>
        <v>4.558011049723756</v>
      </c>
      <c r="X18" s="10">
        <v>0</v>
      </c>
      <c r="Y18" s="10"/>
      <c r="Z18" s="9" t="e">
        <f t="shared" si="8"/>
        <v>#DIV/0!</v>
      </c>
      <c r="AA18" s="10">
        <v>46.6</v>
      </c>
      <c r="AB18" s="10"/>
      <c r="AC18" s="9">
        <f t="shared" si="9"/>
        <v>0</v>
      </c>
      <c r="AD18" s="10">
        <v>0</v>
      </c>
      <c r="AE18" s="10"/>
      <c r="AF18" s="9" t="e">
        <f t="shared" si="10"/>
        <v>#DIV/0!</v>
      </c>
      <c r="AG18" s="10">
        <v>2990.5</v>
      </c>
      <c r="AH18" s="10">
        <v>330.8</v>
      </c>
      <c r="AI18" s="9">
        <f t="shared" si="11"/>
        <v>11.061695368667447</v>
      </c>
      <c r="AJ18" s="9">
        <v>1794.5</v>
      </c>
      <c r="AK18" s="9">
        <v>288.5</v>
      </c>
      <c r="AL18" s="9">
        <f t="shared" si="12"/>
        <v>16.076901643911953</v>
      </c>
      <c r="AM18" s="9">
        <v>0</v>
      </c>
      <c r="AN18" s="9"/>
      <c r="AO18" s="9" t="e">
        <f t="shared" si="13"/>
        <v>#DIV/0!</v>
      </c>
      <c r="AP18" s="11"/>
      <c r="AQ18" s="11"/>
      <c r="AR18" s="9" t="e">
        <f t="shared" si="14"/>
        <v>#DIV/0!</v>
      </c>
      <c r="AS18" s="10">
        <v>123</v>
      </c>
      <c r="AT18" s="10"/>
      <c r="AU18" s="9">
        <f t="shared" si="15"/>
        <v>0</v>
      </c>
      <c r="AV18" s="11">
        <v>3734.3</v>
      </c>
      <c r="AW18" s="11">
        <v>5.3</v>
      </c>
      <c r="AX18" s="9">
        <f t="shared" si="16"/>
        <v>0.1419275366199823</v>
      </c>
      <c r="AY18" s="16">
        <v>672</v>
      </c>
      <c r="AZ18" s="11">
        <v>-1.2</v>
      </c>
      <c r="BA18" s="9">
        <f t="shared" si="17"/>
        <v>-0.17857142857142858</v>
      </c>
      <c r="BB18" s="9">
        <v>671</v>
      </c>
      <c r="BC18" s="11">
        <v>-1.2</v>
      </c>
      <c r="BD18" s="9">
        <f t="shared" si="18"/>
        <v>-0.17883755588673622</v>
      </c>
      <c r="BE18" s="11">
        <v>0</v>
      </c>
      <c r="BF18" s="11"/>
      <c r="BG18" s="9" t="e">
        <f t="shared" si="19"/>
        <v>#DIV/0!</v>
      </c>
      <c r="BH18" s="16">
        <v>800.5</v>
      </c>
      <c r="BI18" s="11"/>
      <c r="BJ18" s="9">
        <f t="shared" si="20"/>
        <v>0</v>
      </c>
      <c r="BK18" s="11">
        <v>1230.7</v>
      </c>
      <c r="BL18" s="11"/>
      <c r="BM18" s="9">
        <f t="shared" si="21"/>
        <v>0</v>
      </c>
      <c r="BN18" s="12">
        <v>846</v>
      </c>
      <c r="BO18" s="12"/>
      <c r="BP18" s="9">
        <f t="shared" si="22"/>
        <v>0</v>
      </c>
      <c r="BQ18" s="12">
        <v>315.2</v>
      </c>
      <c r="BR18" s="12"/>
      <c r="BS18" s="9">
        <f t="shared" si="23"/>
        <v>0</v>
      </c>
      <c r="BT18" s="12"/>
      <c r="BU18" s="12"/>
      <c r="BV18" s="9" t="e">
        <f t="shared" si="24"/>
        <v>#DIV/0!</v>
      </c>
      <c r="BW18" s="13">
        <f aca="true" t="shared" si="26" ref="BW18:BW32">SUM(C18-AV18)</f>
        <v>0</v>
      </c>
      <c r="BX18" s="13">
        <f t="shared" si="25"/>
        <v>403.90000000000003</v>
      </c>
      <c r="BY18" s="9"/>
    </row>
    <row r="19" spans="1:77" ht="12.75">
      <c r="A19" s="6">
        <v>4</v>
      </c>
      <c r="B19" s="7" t="s">
        <v>37</v>
      </c>
      <c r="C19" s="8">
        <v>2551</v>
      </c>
      <c r="D19" s="8">
        <f t="shared" si="0"/>
        <v>313.5</v>
      </c>
      <c r="E19" s="9">
        <f t="shared" si="1"/>
        <v>12.289298314386516</v>
      </c>
      <c r="F19" s="10">
        <v>437.8</v>
      </c>
      <c r="G19" s="10">
        <v>24.9</v>
      </c>
      <c r="H19" s="9">
        <f t="shared" si="2"/>
        <v>5.68752855185016</v>
      </c>
      <c r="I19" s="10">
        <v>94.5</v>
      </c>
      <c r="J19" s="10">
        <v>9.4</v>
      </c>
      <c r="K19" s="9">
        <f t="shared" si="3"/>
        <v>9.947089947089948</v>
      </c>
      <c r="L19" s="10">
        <v>35.5</v>
      </c>
      <c r="M19" s="10">
        <v>1.9</v>
      </c>
      <c r="N19" s="9">
        <f t="shared" si="4"/>
        <v>5.352112676056338</v>
      </c>
      <c r="O19" s="10">
        <v>29.5</v>
      </c>
      <c r="P19" s="10">
        <v>1.6</v>
      </c>
      <c r="Q19" s="9">
        <f t="shared" si="5"/>
        <v>5.423728813559323</v>
      </c>
      <c r="R19" s="10">
        <v>161.7</v>
      </c>
      <c r="S19" s="10">
        <v>1.4</v>
      </c>
      <c r="T19" s="9">
        <f t="shared" si="6"/>
        <v>0.8658008658008658</v>
      </c>
      <c r="U19" s="10">
        <v>63.5</v>
      </c>
      <c r="V19" s="10">
        <v>2.3</v>
      </c>
      <c r="W19" s="9">
        <f t="shared" si="7"/>
        <v>3.622047244094488</v>
      </c>
      <c r="X19" s="10">
        <v>0</v>
      </c>
      <c r="Y19" s="10"/>
      <c r="Z19" s="9" t="e">
        <f t="shared" si="8"/>
        <v>#DIV/0!</v>
      </c>
      <c r="AA19" s="10">
        <v>49.1</v>
      </c>
      <c r="AB19" s="10">
        <v>8</v>
      </c>
      <c r="AC19" s="9">
        <f t="shared" si="9"/>
        <v>16.293279022403258</v>
      </c>
      <c r="AD19" s="10">
        <v>0</v>
      </c>
      <c r="AE19" s="10"/>
      <c r="AF19" s="9" t="e">
        <f t="shared" si="10"/>
        <v>#DIV/0!</v>
      </c>
      <c r="AG19" s="10">
        <v>2113.2</v>
      </c>
      <c r="AH19" s="10">
        <v>288.6</v>
      </c>
      <c r="AI19" s="9">
        <f t="shared" si="11"/>
        <v>13.657013060760933</v>
      </c>
      <c r="AJ19" s="9">
        <v>1482.9</v>
      </c>
      <c r="AK19" s="9">
        <v>238</v>
      </c>
      <c r="AL19" s="9">
        <f t="shared" si="12"/>
        <v>16.049632476903362</v>
      </c>
      <c r="AM19" s="9">
        <v>152.9</v>
      </c>
      <c r="AN19" s="9">
        <v>25.5</v>
      </c>
      <c r="AO19" s="9">
        <f t="shared" si="13"/>
        <v>16.677567037279267</v>
      </c>
      <c r="AP19" s="11"/>
      <c r="AQ19" s="11"/>
      <c r="AR19" s="9" t="e">
        <f t="shared" si="14"/>
        <v>#DIV/0!</v>
      </c>
      <c r="AS19" s="10">
        <v>650</v>
      </c>
      <c r="AT19" s="10">
        <v>67.7</v>
      </c>
      <c r="AU19" s="9">
        <f t="shared" si="15"/>
        <v>10.415384615384616</v>
      </c>
      <c r="AV19" s="11">
        <v>2551</v>
      </c>
      <c r="AW19" s="11">
        <v>165.5</v>
      </c>
      <c r="AX19" s="9">
        <f t="shared" si="16"/>
        <v>6.48765190121521</v>
      </c>
      <c r="AY19" s="11">
        <v>671.4</v>
      </c>
      <c r="AZ19" s="11">
        <v>63.9</v>
      </c>
      <c r="BA19" s="9">
        <f t="shared" si="17"/>
        <v>9.517426273458446</v>
      </c>
      <c r="BB19" s="9">
        <v>671</v>
      </c>
      <c r="BC19" s="11">
        <v>63.9</v>
      </c>
      <c r="BD19" s="9">
        <f t="shared" si="18"/>
        <v>9.523099850968702</v>
      </c>
      <c r="BE19" s="11">
        <v>0</v>
      </c>
      <c r="BF19" s="11"/>
      <c r="BG19" s="9" t="e">
        <f t="shared" si="19"/>
        <v>#DIV/0!</v>
      </c>
      <c r="BH19" s="16">
        <v>595</v>
      </c>
      <c r="BI19" s="11">
        <v>30</v>
      </c>
      <c r="BJ19" s="9">
        <f t="shared" si="20"/>
        <v>5.042016806722689</v>
      </c>
      <c r="BK19" s="11">
        <v>947.6</v>
      </c>
      <c r="BL19" s="11">
        <v>68.4</v>
      </c>
      <c r="BM19" s="9">
        <f t="shared" si="21"/>
        <v>7.218235542422964</v>
      </c>
      <c r="BN19" s="12">
        <v>638.3</v>
      </c>
      <c r="BO19" s="12">
        <v>68.4</v>
      </c>
      <c r="BP19" s="9">
        <f t="shared" si="22"/>
        <v>10.715964280119069</v>
      </c>
      <c r="BQ19" s="12">
        <v>180</v>
      </c>
      <c r="BR19" s="12"/>
      <c r="BS19" s="9">
        <f t="shared" si="23"/>
        <v>0</v>
      </c>
      <c r="BT19" s="12"/>
      <c r="BU19" s="12"/>
      <c r="BV19" s="9" t="e">
        <f t="shared" si="24"/>
        <v>#DIV/0!</v>
      </c>
      <c r="BW19" s="13">
        <f t="shared" si="26"/>
        <v>0</v>
      </c>
      <c r="BX19" s="13">
        <f t="shared" si="25"/>
        <v>148</v>
      </c>
      <c r="BY19" s="9"/>
    </row>
    <row r="20" spans="1:77" ht="12.75">
      <c r="A20" s="6">
        <v>5</v>
      </c>
      <c r="B20" s="7" t="s">
        <v>38</v>
      </c>
      <c r="C20" s="8">
        <v>2990</v>
      </c>
      <c r="D20" s="8">
        <f t="shared" si="0"/>
        <v>408.4</v>
      </c>
      <c r="E20" s="9">
        <f t="shared" si="1"/>
        <v>13.65886287625418</v>
      </c>
      <c r="F20" s="10">
        <v>1440</v>
      </c>
      <c r="G20" s="10">
        <v>217</v>
      </c>
      <c r="H20" s="9">
        <f t="shared" si="2"/>
        <v>15.069444444444443</v>
      </c>
      <c r="I20" s="10">
        <v>933.9</v>
      </c>
      <c r="J20" s="10">
        <v>154.1</v>
      </c>
      <c r="K20" s="9">
        <f t="shared" si="3"/>
        <v>16.50069600599636</v>
      </c>
      <c r="L20" s="10">
        <v>1.1</v>
      </c>
      <c r="M20" s="10">
        <v>4.1</v>
      </c>
      <c r="N20" s="9">
        <f t="shared" si="4"/>
        <v>372.72727272727263</v>
      </c>
      <c r="O20" s="10">
        <v>52.3</v>
      </c>
      <c r="P20" s="10">
        <v>1.5</v>
      </c>
      <c r="Q20" s="9">
        <f t="shared" si="5"/>
        <v>2.868068833652008</v>
      </c>
      <c r="R20" s="10">
        <v>309</v>
      </c>
      <c r="S20" s="10">
        <v>45.9</v>
      </c>
      <c r="T20" s="9">
        <f t="shared" si="6"/>
        <v>14.854368932038833</v>
      </c>
      <c r="U20" s="10">
        <v>137.7</v>
      </c>
      <c r="V20" s="10">
        <v>10</v>
      </c>
      <c r="W20" s="9">
        <f t="shared" si="7"/>
        <v>7.262164124909224</v>
      </c>
      <c r="X20" s="10">
        <v>0</v>
      </c>
      <c r="Y20" s="10"/>
      <c r="Z20" s="9" t="e">
        <f t="shared" si="8"/>
        <v>#DIV/0!</v>
      </c>
      <c r="AA20" s="10">
        <v>0</v>
      </c>
      <c r="AB20" s="10"/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1550</v>
      </c>
      <c r="AH20" s="10">
        <v>191.4</v>
      </c>
      <c r="AI20" s="9">
        <f t="shared" si="11"/>
        <v>12.348387096774193</v>
      </c>
      <c r="AJ20" s="9">
        <v>959.6</v>
      </c>
      <c r="AK20" s="9">
        <v>150.4</v>
      </c>
      <c r="AL20" s="9">
        <f t="shared" si="12"/>
        <v>15.67319716548562</v>
      </c>
      <c r="AM20" s="9">
        <v>0</v>
      </c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>
        <v>132</v>
      </c>
      <c r="AT20" s="10">
        <v>2.9</v>
      </c>
      <c r="AU20" s="9">
        <f t="shared" si="15"/>
        <v>2.196969696969697</v>
      </c>
      <c r="AV20" s="11">
        <v>2990</v>
      </c>
      <c r="AW20" s="11">
        <v>340.5</v>
      </c>
      <c r="AX20" s="9">
        <f t="shared" si="16"/>
        <v>11.387959866220736</v>
      </c>
      <c r="AY20" s="11">
        <v>722.2</v>
      </c>
      <c r="AZ20" s="11">
        <v>127.1</v>
      </c>
      <c r="BA20" s="9">
        <f t="shared" si="17"/>
        <v>17.599003046247574</v>
      </c>
      <c r="BB20" s="9">
        <v>671</v>
      </c>
      <c r="BC20" s="11">
        <v>127.1</v>
      </c>
      <c r="BD20" s="9">
        <f t="shared" si="18"/>
        <v>18.941877794336808</v>
      </c>
      <c r="BE20" s="11">
        <v>0</v>
      </c>
      <c r="BF20" s="11"/>
      <c r="BG20" s="9" t="e">
        <f t="shared" si="19"/>
        <v>#DIV/0!</v>
      </c>
      <c r="BH20" s="11">
        <v>663.5</v>
      </c>
      <c r="BI20" s="11">
        <v>61.3</v>
      </c>
      <c r="BJ20" s="9">
        <f t="shared" si="20"/>
        <v>9.238884702336096</v>
      </c>
      <c r="BK20" s="11">
        <v>1025.5</v>
      </c>
      <c r="BL20" s="11">
        <v>145.5</v>
      </c>
      <c r="BM20" s="9">
        <f t="shared" si="21"/>
        <v>14.188200877620675</v>
      </c>
      <c r="BN20" s="17">
        <v>799.4</v>
      </c>
      <c r="BO20" s="12">
        <v>124.2</v>
      </c>
      <c r="BP20" s="9">
        <f t="shared" si="22"/>
        <v>15.536652489367025</v>
      </c>
      <c r="BQ20" s="12">
        <v>166.1</v>
      </c>
      <c r="BR20" s="12">
        <v>21.3</v>
      </c>
      <c r="BS20" s="9">
        <f t="shared" si="23"/>
        <v>12.823600240818786</v>
      </c>
      <c r="BT20" s="12"/>
      <c r="BU20" s="12"/>
      <c r="BV20" s="9" t="e">
        <f t="shared" si="24"/>
        <v>#DIV/0!</v>
      </c>
      <c r="BW20" s="13">
        <f t="shared" si="26"/>
        <v>0</v>
      </c>
      <c r="BX20" s="13">
        <f t="shared" si="25"/>
        <v>67.89999999999998</v>
      </c>
      <c r="BY20" s="9"/>
    </row>
    <row r="21" spans="1:77" ht="12.75">
      <c r="A21" s="6">
        <v>6</v>
      </c>
      <c r="B21" s="7" t="s">
        <v>39</v>
      </c>
      <c r="C21" s="8">
        <v>2928.6</v>
      </c>
      <c r="D21" s="8">
        <f t="shared" si="0"/>
        <v>366.6</v>
      </c>
      <c r="E21" s="9">
        <f t="shared" si="1"/>
        <v>12.517926654374104</v>
      </c>
      <c r="F21" s="10">
        <v>563.7</v>
      </c>
      <c r="G21" s="10">
        <v>96.8</v>
      </c>
      <c r="H21" s="9">
        <f t="shared" si="2"/>
        <v>17.172254745431967</v>
      </c>
      <c r="I21" s="10">
        <v>263.9</v>
      </c>
      <c r="J21" s="10">
        <v>57.3</v>
      </c>
      <c r="K21" s="9">
        <f t="shared" si="3"/>
        <v>21.712769988632058</v>
      </c>
      <c r="L21" s="10">
        <v>6</v>
      </c>
      <c r="M21" s="10">
        <v>0.1</v>
      </c>
      <c r="N21" s="9">
        <f t="shared" si="4"/>
        <v>1.6666666666666667</v>
      </c>
      <c r="O21" s="10">
        <v>44.9</v>
      </c>
      <c r="P21" s="10">
        <v>6.6</v>
      </c>
      <c r="Q21" s="9">
        <f t="shared" si="5"/>
        <v>14.699331848552339</v>
      </c>
      <c r="R21" s="10">
        <v>223.8</v>
      </c>
      <c r="S21" s="10">
        <v>30.6</v>
      </c>
      <c r="T21" s="9">
        <f t="shared" si="6"/>
        <v>13.672922252010725</v>
      </c>
      <c r="U21" s="10">
        <v>18.9</v>
      </c>
      <c r="V21" s="10">
        <v>1.3</v>
      </c>
      <c r="W21" s="9">
        <f t="shared" si="7"/>
        <v>6.878306878306879</v>
      </c>
      <c r="X21" s="10">
        <v>0</v>
      </c>
      <c r="Y21" s="10"/>
      <c r="Z21" s="9" t="e">
        <f t="shared" si="8"/>
        <v>#DIV/0!</v>
      </c>
      <c r="AA21" s="10">
        <v>0.2</v>
      </c>
      <c r="AB21" s="10"/>
      <c r="AC21" s="9">
        <f t="shared" si="9"/>
        <v>0</v>
      </c>
      <c r="AD21" s="10">
        <v>0</v>
      </c>
      <c r="AE21" s="10"/>
      <c r="AF21" s="9" t="e">
        <f t="shared" si="10"/>
        <v>#DIV/0!</v>
      </c>
      <c r="AG21" s="10">
        <v>2364.9</v>
      </c>
      <c r="AH21" s="10">
        <v>269.8</v>
      </c>
      <c r="AI21" s="9">
        <f t="shared" si="11"/>
        <v>11.4085162163305</v>
      </c>
      <c r="AJ21" s="9">
        <v>1516.2</v>
      </c>
      <c r="AK21" s="9">
        <v>243.2</v>
      </c>
      <c r="AL21" s="9">
        <f t="shared" si="12"/>
        <v>16.040100250626566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86</v>
      </c>
      <c r="AT21" s="10"/>
      <c r="AU21" s="9">
        <f t="shared" si="15"/>
        <v>0</v>
      </c>
      <c r="AV21" s="11">
        <v>3036.2</v>
      </c>
      <c r="AW21" s="11">
        <v>232.1</v>
      </c>
      <c r="AX21" s="9">
        <f t="shared" si="16"/>
        <v>7.644423950991371</v>
      </c>
      <c r="AY21" s="11">
        <v>676.4</v>
      </c>
      <c r="AZ21" s="11">
        <v>84.7</v>
      </c>
      <c r="BA21" s="9">
        <f t="shared" si="17"/>
        <v>12.522176227084566</v>
      </c>
      <c r="BB21" s="9">
        <v>670.9</v>
      </c>
      <c r="BC21" s="11">
        <v>84.7</v>
      </c>
      <c r="BD21" s="9">
        <f t="shared" si="18"/>
        <v>12.624832314801015</v>
      </c>
      <c r="BE21" s="11">
        <v>0</v>
      </c>
      <c r="BF21" s="11"/>
      <c r="BG21" s="9" t="e">
        <f t="shared" si="19"/>
        <v>#DIV/0!</v>
      </c>
      <c r="BH21" s="11">
        <v>786.3</v>
      </c>
      <c r="BI21" s="11">
        <v>75</v>
      </c>
      <c r="BJ21" s="9">
        <f t="shared" si="20"/>
        <v>9.538344143456696</v>
      </c>
      <c r="BK21" s="16">
        <v>911.3</v>
      </c>
      <c r="BL21" s="11">
        <v>69.1</v>
      </c>
      <c r="BM21" s="9">
        <f t="shared" si="21"/>
        <v>7.582574344343246</v>
      </c>
      <c r="BN21" s="12">
        <v>691.9</v>
      </c>
      <c r="BO21" s="12">
        <v>69.1</v>
      </c>
      <c r="BP21" s="9">
        <f t="shared" si="22"/>
        <v>9.986992339933517</v>
      </c>
      <c r="BQ21" s="12">
        <v>161.1</v>
      </c>
      <c r="BR21" s="12"/>
      <c r="BS21" s="9">
        <f t="shared" si="23"/>
        <v>0</v>
      </c>
      <c r="BT21" s="12"/>
      <c r="BU21" s="12"/>
      <c r="BV21" s="9" t="e">
        <f t="shared" si="24"/>
        <v>#DIV/0!</v>
      </c>
      <c r="BW21" s="13">
        <f t="shared" si="26"/>
        <v>-107.59999999999991</v>
      </c>
      <c r="BX21" s="13">
        <f t="shared" si="25"/>
        <v>134.50000000000003</v>
      </c>
      <c r="BY21" s="9"/>
    </row>
    <row r="22" spans="1:77" ht="12.75">
      <c r="A22" s="6">
        <v>7</v>
      </c>
      <c r="B22" s="7" t="s">
        <v>40</v>
      </c>
      <c r="C22" s="8">
        <v>1785.6</v>
      </c>
      <c r="D22" s="8">
        <f t="shared" si="0"/>
        <v>248</v>
      </c>
      <c r="E22" s="9">
        <f t="shared" si="1"/>
        <v>13.88888888888889</v>
      </c>
      <c r="F22" s="10">
        <v>231.4</v>
      </c>
      <c r="G22" s="10">
        <v>20.6</v>
      </c>
      <c r="H22" s="9">
        <f t="shared" si="2"/>
        <v>8.902333621434746</v>
      </c>
      <c r="I22" s="10">
        <v>26.1</v>
      </c>
      <c r="J22" s="10">
        <v>1.7</v>
      </c>
      <c r="K22" s="9">
        <f t="shared" si="3"/>
        <v>6.513409961685824</v>
      </c>
      <c r="L22" s="10"/>
      <c r="M22" s="10"/>
      <c r="N22" s="9" t="e">
        <f t="shared" si="4"/>
        <v>#DIV/0!</v>
      </c>
      <c r="O22" s="10">
        <v>25.6</v>
      </c>
      <c r="P22" s="10">
        <v>1</v>
      </c>
      <c r="Q22" s="9">
        <f t="shared" si="5"/>
        <v>3.90625</v>
      </c>
      <c r="R22" s="10">
        <v>94.9</v>
      </c>
      <c r="S22" s="10">
        <v>3.2</v>
      </c>
      <c r="T22" s="9">
        <f t="shared" si="6"/>
        <v>3.371970495258166</v>
      </c>
      <c r="U22" s="10">
        <v>63.1</v>
      </c>
      <c r="V22" s="10">
        <v>2</v>
      </c>
      <c r="W22" s="9">
        <f t="shared" si="7"/>
        <v>3.1695721077654517</v>
      </c>
      <c r="X22" s="10">
        <v>0</v>
      </c>
      <c r="Y22" s="10"/>
      <c r="Z22" s="9" t="e">
        <f t="shared" si="8"/>
        <v>#DIV/0!</v>
      </c>
      <c r="AA22" s="10">
        <v>11.7</v>
      </c>
      <c r="AB22" s="10">
        <v>1.9</v>
      </c>
      <c r="AC22" s="9">
        <f t="shared" si="9"/>
        <v>16.23931623931624</v>
      </c>
      <c r="AD22" s="10">
        <v>0</v>
      </c>
      <c r="AE22" s="10"/>
      <c r="AF22" s="9" t="e">
        <f t="shared" si="10"/>
        <v>#DIV/0!</v>
      </c>
      <c r="AG22" s="10">
        <v>1554.2</v>
      </c>
      <c r="AH22" s="10">
        <v>227.4</v>
      </c>
      <c r="AI22" s="9">
        <f t="shared" si="11"/>
        <v>14.631321580234205</v>
      </c>
      <c r="AJ22" s="9">
        <v>1073.2</v>
      </c>
      <c r="AK22" s="9">
        <v>171.4</v>
      </c>
      <c r="AL22" s="9">
        <f t="shared" si="12"/>
        <v>15.970928065598212</v>
      </c>
      <c r="AM22" s="9">
        <v>219.7</v>
      </c>
      <c r="AN22" s="9">
        <v>36.6</v>
      </c>
      <c r="AO22" s="9">
        <f t="shared" si="13"/>
        <v>16.659080564406008</v>
      </c>
      <c r="AP22" s="11"/>
      <c r="AQ22" s="11"/>
      <c r="AR22" s="9" t="e">
        <f t="shared" si="14"/>
        <v>#DIV/0!</v>
      </c>
      <c r="AS22" s="10">
        <v>45</v>
      </c>
      <c r="AT22" s="10">
        <v>2.6</v>
      </c>
      <c r="AU22" s="9">
        <f t="shared" si="15"/>
        <v>5.777777777777779</v>
      </c>
      <c r="AV22" s="11">
        <v>1785.6</v>
      </c>
      <c r="AW22" s="11">
        <v>173.3</v>
      </c>
      <c r="AX22" s="9">
        <f t="shared" si="16"/>
        <v>9.705421146953407</v>
      </c>
      <c r="AY22" s="11">
        <v>671.5</v>
      </c>
      <c r="AZ22" s="11">
        <v>108.9</v>
      </c>
      <c r="BA22" s="9">
        <f t="shared" si="17"/>
        <v>16.217423678332093</v>
      </c>
      <c r="BB22" s="9">
        <v>670.9</v>
      </c>
      <c r="BC22" s="11">
        <v>108.9</v>
      </c>
      <c r="BD22" s="9">
        <f t="shared" si="18"/>
        <v>16.23192726188702</v>
      </c>
      <c r="BE22" s="11">
        <v>0</v>
      </c>
      <c r="BF22" s="11"/>
      <c r="BG22" s="9" t="e">
        <f t="shared" si="19"/>
        <v>#DIV/0!</v>
      </c>
      <c r="BH22" s="16">
        <v>354.1</v>
      </c>
      <c r="BI22" s="11"/>
      <c r="BJ22" s="9">
        <f t="shared" si="20"/>
        <v>0</v>
      </c>
      <c r="BK22" s="11">
        <v>567.3</v>
      </c>
      <c r="BL22" s="11">
        <v>61.1</v>
      </c>
      <c r="BM22" s="9">
        <f t="shared" si="21"/>
        <v>10.7703155297021</v>
      </c>
      <c r="BN22" s="12">
        <v>431.1</v>
      </c>
      <c r="BO22" s="12">
        <v>60.9</v>
      </c>
      <c r="BP22" s="9">
        <f t="shared" si="22"/>
        <v>14.126652748782185</v>
      </c>
      <c r="BQ22" s="12">
        <v>118.7</v>
      </c>
      <c r="BR22" s="12"/>
      <c r="BS22" s="9">
        <f>BR22/BQ22*100</f>
        <v>0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74.69999999999999</v>
      </c>
      <c r="BY22" s="9"/>
    </row>
    <row r="23" spans="1:77" ht="12.75">
      <c r="A23" s="6">
        <v>8</v>
      </c>
      <c r="B23" s="7" t="s">
        <v>41</v>
      </c>
      <c r="C23" s="8">
        <v>3462.2</v>
      </c>
      <c r="D23" s="8">
        <f t="shared" si="0"/>
        <v>293.9</v>
      </c>
      <c r="E23" s="9">
        <f t="shared" si="1"/>
        <v>8.488822136213967</v>
      </c>
      <c r="F23" s="10">
        <v>997.1</v>
      </c>
      <c r="G23" s="10">
        <v>72.8</v>
      </c>
      <c r="H23" s="9">
        <f t="shared" si="2"/>
        <v>7.301173402868318</v>
      </c>
      <c r="I23" s="10">
        <v>319.5</v>
      </c>
      <c r="J23" s="10">
        <v>42.8</v>
      </c>
      <c r="K23" s="9">
        <f t="shared" si="3"/>
        <v>13.395931142410014</v>
      </c>
      <c r="L23" s="10"/>
      <c r="M23" s="10">
        <v>1.1</v>
      </c>
      <c r="N23" s="9" t="e">
        <f t="shared" si="4"/>
        <v>#DIV/0!</v>
      </c>
      <c r="O23" s="10">
        <v>75.8</v>
      </c>
      <c r="P23" s="10">
        <v>1.2</v>
      </c>
      <c r="Q23" s="9">
        <f t="shared" si="5"/>
        <v>1.58311345646438</v>
      </c>
      <c r="R23" s="10">
        <v>563.2</v>
      </c>
      <c r="S23" s="10">
        <v>24.1</v>
      </c>
      <c r="T23" s="9">
        <f t="shared" si="6"/>
        <v>4.279119318181818</v>
      </c>
      <c r="U23" s="10">
        <v>30.6</v>
      </c>
      <c r="V23" s="10">
        <v>0.9</v>
      </c>
      <c r="W23" s="9">
        <f t="shared" si="7"/>
        <v>2.941176470588235</v>
      </c>
      <c r="X23" s="10">
        <v>0</v>
      </c>
      <c r="Y23" s="10"/>
      <c r="Z23" s="9" t="e">
        <f t="shared" si="8"/>
        <v>#DIV/0!</v>
      </c>
      <c r="AA23" s="10">
        <v>0</v>
      </c>
      <c r="AB23" s="10"/>
      <c r="AC23" s="9" t="e">
        <f t="shared" si="9"/>
        <v>#DIV/0!</v>
      </c>
      <c r="AD23" s="10">
        <v>0</v>
      </c>
      <c r="AE23" s="10"/>
      <c r="AF23" s="9" t="e">
        <f t="shared" si="10"/>
        <v>#DIV/0!</v>
      </c>
      <c r="AG23" s="10">
        <v>2465.2</v>
      </c>
      <c r="AH23" s="10">
        <v>221.1</v>
      </c>
      <c r="AI23" s="9">
        <f t="shared" si="11"/>
        <v>8.968846341067662</v>
      </c>
      <c r="AJ23" s="9">
        <v>1217.1</v>
      </c>
      <c r="AK23" s="9">
        <v>193.3</v>
      </c>
      <c r="AL23" s="9">
        <f t="shared" si="12"/>
        <v>15.88201462492811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157</v>
      </c>
      <c r="AT23" s="10">
        <v>3</v>
      </c>
      <c r="AU23" s="9">
        <f t="shared" si="15"/>
        <v>1.910828025477707</v>
      </c>
      <c r="AV23" s="11">
        <v>3462.2</v>
      </c>
      <c r="AW23" s="11">
        <v>166.1</v>
      </c>
      <c r="AX23" s="9">
        <f t="shared" si="16"/>
        <v>4.797527583617353</v>
      </c>
      <c r="AY23" s="11">
        <v>671.4</v>
      </c>
      <c r="AZ23" s="11">
        <v>59.3</v>
      </c>
      <c r="BA23" s="9">
        <f t="shared" si="17"/>
        <v>8.83229073577599</v>
      </c>
      <c r="BB23" s="9">
        <v>671</v>
      </c>
      <c r="BC23" s="11">
        <v>59.3</v>
      </c>
      <c r="BD23" s="9">
        <f t="shared" si="18"/>
        <v>8.837555886736215</v>
      </c>
      <c r="BE23" s="11">
        <v>0</v>
      </c>
      <c r="BF23" s="11"/>
      <c r="BG23" s="9" t="e">
        <f t="shared" si="19"/>
        <v>#DIV/0!</v>
      </c>
      <c r="BH23" s="11">
        <v>770.7</v>
      </c>
      <c r="BI23" s="11">
        <v>25</v>
      </c>
      <c r="BJ23" s="9">
        <f t="shared" si="20"/>
        <v>3.24380433372259</v>
      </c>
      <c r="BK23" s="11">
        <v>970.7</v>
      </c>
      <c r="BL23" s="11">
        <v>78.4</v>
      </c>
      <c r="BM23" s="9">
        <f t="shared" si="21"/>
        <v>8.076645719583805</v>
      </c>
      <c r="BN23" s="12">
        <v>737.1</v>
      </c>
      <c r="BO23" s="12">
        <v>78.4</v>
      </c>
      <c r="BP23" s="9">
        <f t="shared" si="22"/>
        <v>10.63627730294397</v>
      </c>
      <c r="BQ23" s="17">
        <v>45</v>
      </c>
      <c r="BR23" s="12"/>
      <c r="BS23" s="9">
        <f t="shared" si="23"/>
        <v>0</v>
      </c>
      <c r="BT23" s="12"/>
      <c r="BU23" s="12"/>
      <c r="BV23" s="9" t="e">
        <f t="shared" si="24"/>
        <v>#DIV/0!</v>
      </c>
      <c r="BW23" s="13">
        <f t="shared" si="26"/>
        <v>0</v>
      </c>
      <c r="BX23" s="13">
        <f t="shared" si="25"/>
        <v>127.79999999999998</v>
      </c>
      <c r="BY23" s="9"/>
    </row>
    <row r="24" spans="1:77" ht="12.75">
      <c r="A24" s="6">
        <v>9</v>
      </c>
      <c r="B24" s="7" t="s">
        <v>42</v>
      </c>
      <c r="C24" s="8">
        <v>5776.7</v>
      </c>
      <c r="D24" s="8">
        <f t="shared" si="0"/>
        <v>610</v>
      </c>
      <c r="E24" s="9">
        <f t="shared" si="1"/>
        <v>10.559662090813095</v>
      </c>
      <c r="F24" s="10">
        <v>1423.8</v>
      </c>
      <c r="G24" s="10">
        <v>136.1</v>
      </c>
      <c r="H24" s="9">
        <f t="shared" si="2"/>
        <v>9.558926815563984</v>
      </c>
      <c r="I24" s="10">
        <v>741.4</v>
      </c>
      <c r="J24" s="10">
        <v>75.2</v>
      </c>
      <c r="K24" s="9">
        <f t="shared" si="3"/>
        <v>10.142972754248719</v>
      </c>
      <c r="L24" s="10">
        <v>46.4</v>
      </c>
      <c r="M24" s="10">
        <v>48.2</v>
      </c>
      <c r="N24" s="9">
        <f t="shared" si="4"/>
        <v>103.8793103448276</v>
      </c>
      <c r="O24" s="10">
        <v>65.6</v>
      </c>
      <c r="P24" s="10">
        <v>4</v>
      </c>
      <c r="Q24" s="9">
        <f t="shared" si="5"/>
        <v>6.097560975609757</v>
      </c>
      <c r="R24" s="10">
        <v>524.6</v>
      </c>
      <c r="S24" s="10">
        <v>4.2</v>
      </c>
      <c r="T24" s="9">
        <f t="shared" si="6"/>
        <v>0.8006099885627144</v>
      </c>
      <c r="U24" s="10">
        <v>30.8</v>
      </c>
      <c r="V24" s="10">
        <v>4.4</v>
      </c>
      <c r="W24" s="9">
        <f t="shared" si="7"/>
        <v>14.285714285714288</v>
      </c>
      <c r="X24" s="10">
        <v>0</v>
      </c>
      <c r="Y24" s="10"/>
      <c r="Z24" s="9" t="e">
        <f t="shared" si="8"/>
        <v>#DIV/0!</v>
      </c>
      <c r="AA24" s="10">
        <v>0</v>
      </c>
      <c r="AB24" s="10"/>
      <c r="AC24" s="9" t="e">
        <f t="shared" si="9"/>
        <v>#DIV/0!</v>
      </c>
      <c r="AD24" s="10">
        <v>0</v>
      </c>
      <c r="AE24" s="10"/>
      <c r="AF24" s="9" t="e">
        <f t="shared" si="10"/>
        <v>#DIV/0!</v>
      </c>
      <c r="AG24" s="10">
        <v>4352.9</v>
      </c>
      <c r="AH24" s="10">
        <v>473.9</v>
      </c>
      <c r="AI24" s="9">
        <f t="shared" si="11"/>
        <v>10.886994876978566</v>
      </c>
      <c r="AJ24" s="9">
        <v>2395.5</v>
      </c>
      <c r="AK24" s="9">
        <v>388</v>
      </c>
      <c r="AL24" s="9">
        <f t="shared" si="12"/>
        <v>16.197036109371737</v>
      </c>
      <c r="AM24" s="9">
        <v>190.4</v>
      </c>
      <c r="AN24" s="9">
        <v>31.7</v>
      </c>
      <c r="AO24" s="9">
        <f t="shared" si="13"/>
        <v>16.649159663865547</v>
      </c>
      <c r="AP24" s="11"/>
      <c r="AQ24" s="11"/>
      <c r="AR24" s="9" t="e">
        <f t="shared" si="14"/>
        <v>#DIV/0!</v>
      </c>
      <c r="AS24" s="10">
        <v>743.3</v>
      </c>
      <c r="AT24" s="10">
        <v>743.3</v>
      </c>
      <c r="AU24" s="9">
        <f t="shared" si="15"/>
        <v>100</v>
      </c>
      <c r="AV24" s="11">
        <v>5776.7</v>
      </c>
      <c r="AW24" s="11">
        <v>516.5</v>
      </c>
      <c r="AX24" s="9">
        <f t="shared" si="16"/>
        <v>8.941090934270433</v>
      </c>
      <c r="AY24" s="11">
        <v>733.7</v>
      </c>
      <c r="AZ24" s="11">
        <v>51.1</v>
      </c>
      <c r="BA24" s="9">
        <f t="shared" si="17"/>
        <v>6.964699468447594</v>
      </c>
      <c r="BB24" s="9">
        <v>732.1</v>
      </c>
      <c r="BC24" s="11">
        <v>51.1</v>
      </c>
      <c r="BD24" s="9">
        <f t="shared" si="18"/>
        <v>6.979920775850294</v>
      </c>
      <c r="BE24" s="11">
        <v>0</v>
      </c>
      <c r="BF24" s="11"/>
      <c r="BG24" s="9" t="e">
        <f t="shared" si="19"/>
        <v>#DIV/0!</v>
      </c>
      <c r="BH24" s="11">
        <v>1181.9</v>
      </c>
      <c r="BI24" s="11">
        <v>143.1</v>
      </c>
      <c r="BJ24" s="9">
        <f t="shared" si="20"/>
        <v>12.107623318385649</v>
      </c>
      <c r="BK24" s="11">
        <v>1891.7</v>
      </c>
      <c r="BL24" s="11">
        <v>315.7</v>
      </c>
      <c r="BM24" s="9">
        <f t="shared" si="21"/>
        <v>16.68869271026061</v>
      </c>
      <c r="BN24" s="12">
        <v>0</v>
      </c>
      <c r="BO24" s="12">
        <v>0</v>
      </c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0</v>
      </c>
      <c r="BX24" s="13">
        <f t="shared" si="25"/>
        <v>93.5</v>
      </c>
      <c r="BY24" s="9"/>
    </row>
    <row r="25" spans="1:77" ht="15.75" customHeight="1">
      <c r="A25" s="6">
        <v>10</v>
      </c>
      <c r="B25" s="7" t="s">
        <v>43</v>
      </c>
      <c r="C25" s="8">
        <v>1903</v>
      </c>
      <c r="D25" s="8">
        <f t="shared" si="0"/>
        <v>260.9</v>
      </c>
      <c r="E25" s="9">
        <f t="shared" si="1"/>
        <v>13.709931686810299</v>
      </c>
      <c r="F25" s="10">
        <v>261</v>
      </c>
      <c r="G25" s="10">
        <v>5.8</v>
      </c>
      <c r="H25" s="9">
        <f t="shared" si="2"/>
        <v>2.2222222222222223</v>
      </c>
      <c r="I25" s="10">
        <v>78.1</v>
      </c>
      <c r="J25" s="10">
        <v>3.3</v>
      </c>
      <c r="K25" s="9">
        <f t="shared" si="3"/>
        <v>4.225352112676056</v>
      </c>
      <c r="L25" s="10">
        <v>0</v>
      </c>
      <c r="M25" s="10"/>
      <c r="N25" s="9" t="e">
        <f t="shared" si="4"/>
        <v>#DIV/0!</v>
      </c>
      <c r="O25" s="10">
        <v>34.8</v>
      </c>
      <c r="P25" s="10">
        <v>0.6</v>
      </c>
      <c r="Q25" s="9">
        <f t="shared" si="5"/>
        <v>1.7241379310344827</v>
      </c>
      <c r="R25" s="10">
        <v>130</v>
      </c>
      <c r="S25" s="10">
        <v>1.9</v>
      </c>
      <c r="T25" s="9">
        <f t="shared" si="6"/>
        <v>1.4615384615384615</v>
      </c>
      <c r="U25" s="10">
        <v>4.3</v>
      </c>
      <c r="V25" s="10"/>
      <c r="W25" s="9">
        <f t="shared" si="7"/>
        <v>0</v>
      </c>
      <c r="X25" s="10">
        <v>0</v>
      </c>
      <c r="Y25" s="10"/>
      <c r="Z25" s="9" t="e">
        <f t="shared" si="8"/>
        <v>#DIV/0!</v>
      </c>
      <c r="AA25" s="10">
        <v>9.8</v>
      </c>
      <c r="AB25" s="10"/>
      <c r="AC25" s="9">
        <f t="shared" si="9"/>
        <v>0</v>
      </c>
      <c r="AD25" s="10">
        <v>0</v>
      </c>
      <c r="AE25" s="10"/>
      <c r="AF25" s="9" t="e">
        <f t="shared" si="10"/>
        <v>#DIV/0!</v>
      </c>
      <c r="AG25" s="10">
        <v>1642</v>
      </c>
      <c r="AH25" s="10">
        <v>255.1</v>
      </c>
      <c r="AI25" s="9">
        <f t="shared" si="11"/>
        <v>15.53593179049939</v>
      </c>
      <c r="AJ25" s="9">
        <v>1407.2</v>
      </c>
      <c r="AK25" s="9">
        <v>226.1</v>
      </c>
      <c r="AL25" s="9">
        <f t="shared" si="12"/>
        <v>16.06736782262649</v>
      </c>
      <c r="AM25" s="9">
        <v>37.1</v>
      </c>
      <c r="AN25" s="9">
        <v>6.2</v>
      </c>
      <c r="AO25" s="9">
        <f t="shared" si="13"/>
        <v>16.711590296495956</v>
      </c>
      <c r="AP25" s="11"/>
      <c r="AQ25" s="11"/>
      <c r="AR25" s="9" t="e">
        <f t="shared" si="14"/>
        <v>#DIV/0!</v>
      </c>
      <c r="AS25" s="10">
        <v>200</v>
      </c>
      <c r="AT25" s="10">
        <v>2.4</v>
      </c>
      <c r="AU25" s="9">
        <f t="shared" si="15"/>
        <v>1.2</v>
      </c>
      <c r="AV25" s="11">
        <v>1903</v>
      </c>
      <c r="AW25" s="11">
        <v>168.3</v>
      </c>
      <c r="AX25" s="9">
        <f t="shared" si="16"/>
        <v>8.843930635838152</v>
      </c>
      <c r="AY25" s="11">
        <v>671.5</v>
      </c>
      <c r="AZ25" s="11">
        <v>61.5</v>
      </c>
      <c r="BA25" s="9">
        <f t="shared" si="17"/>
        <v>9.158600148920328</v>
      </c>
      <c r="BB25" s="9">
        <v>671</v>
      </c>
      <c r="BC25" s="11">
        <v>61.5</v>
      </c>
      <c r="BD25" s="9">
        <f t="shared" si="18"/>
        <v>9.165424739195231</v>
      </c>
      <c r="BE25" s="11">
        <v>0</v>
      </c>
      <c r="BF25" s="11"/>
      <c r="BG25" s="9" t="e">
        <f t="shared" si="19"/>
        <v>#DIV/0!</v>
      </c>
      <c r="BH25" s="11">
        <v>454.7</v>
      </c>
      <c r="BI25" s="11">
        <v>45.8</v>
      </c>
      <c r="BJ25" s="9">
        <f t="shared" si="20"/>
        <v>10.072575324389707</v>
      </c>
      <c r="BK25" s="16">
        <v>728.3</v>
      </c>
      <c r="BL25" s="11">
        <v>57.6</v>
      </c>
      <c r="BM25" s="9">
        <f t="shared" si="21"/>
        <v>7.90882877934917</v>
      </c>
      <c r="BN25" s="12">
        <v>553.4</v>
      </c>
      <c r="BO25" s="12">
        <v>57.6</v>
      </c>
      <c r="BP25" s="9">
        <f t="shared" si="22"/>
        <v>10.4083845319841</v>
      </c>
      <c r="BQ25" s="17">
        <v>101.7</v>
      </c>
      <c r="BR25" s="12"/>
      <c r="BS25" s="9">
        <f t="shared" si="23"/>
        <v>0</v>
      </c>
      <c r="BT25" s="12"/>
      <c r="BU25" s="12"/>
      <c r="BV25" s="9" t="e">
        <f t="shared" si="24"/>
        <v>#DIV/0!</v>
      </c>
      <c r="BW25" s="13">
        <f t="shared" si="26"/>
        <v>0</v>
      </c>
      <c r="BX25" s="13">
        <f t="shared" si="25"/>
        <v>92.59999999999997</v>
      </c>
      <c r="BY25" s="9"/>
    </row>
    <row r="26" spans="1:77" ht="12.75">
      <c r="A26" s="6">
        <v>11</v>
      </c>
      <c r="B26" s="7" t="s">
        <v>44</v>
      </c>
      <c r="C26" s="8">
        <v>2468.8</v>
      </c>
      <c r="D26" s="8">
        <f t="shared" si="0"/>
        <v>318</v>
      </c>
      <c r="E26" s="9">
        <f t="shared" si="1"/>
        <v>12.880751782242383</v>
      </c>
      <c r="F26" s="10">
        <v>170.2</v>
      </c>
      <c r="G26" s="10">
        <v>9.1</v>
      </c>
      <c r="H26" s="9">
        <f t="shared" si="2"/>
        <v>5.346650998824912</v>
      </c>
      <c r="I26" s="10">
        <v>41.1</v>
      </c>
      <c r="J26" s="10">
        <v>6.9</v>
      </c>
      <c r="K26" s="9">
        <f t="shared" si="3"/>
        <v>16.78832116788321</v>
      </c>
      <c r="L26" s="10">
        <v>2.7</v>
      </c>
      <c r="M26" s="10"/>
      <c r="N26" s="9">
        <f t="shared" si="4"/>
        <v>0</v>
      </c>
      <c r="O26" s="10">
        <v>30.2</v>
      </c>
      <c r="P26" s="10">
        <v>0.4</v>
      </c>
      <c r="Q26" s="9">
        <f t="shared" si="5"/>
        <v>1.3245033112582782</v>
      </c>
      <c r="R26" s="10">
        <v>74</v>
      </c>
      <c r="S26" s="10">
        <v>1.4</v>
      </c>
      <c r="T26" s="9">
        <f t="shared" si="6"/>
        <v>1.8918918918918917</v>
      </c>
      <c r="U26" s="10">
        <v>16.2</v>
      </c>
      <c r="V26" s="10">
        <v>0.4</v>
      </c>
      <c r="W26" s="9">
        <f t="shared" si="7"/>
        <v>2.469135802469136</v>
      </c>
      <c r="X26" s="10">
        <v>0</v>
      </c>
      <c r="Y26" s="10"/>
      <c r="Z26" s="9" t="e">
        <f t="shared" si="8"/>
        <v>#DIV/0!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2298.6</v>
      </c>
      <c r="AH26" s="10">
        <v>308.9</v>
      </c>
      <c r="AI26" s="9">
        <f t="shared" si="11"/>
        <v>13.438614809014183</v>
      </c>
      <c r="AJ26" s="9">
        <v>1438</v>
      </c>
      <c r="AK26" s="9">
        <v>223.2</v>
      </c>
      <c r="AL26" s="9">
        <f t="shared" si="12"/>
        <v>15.521557719054242</v>
      </c>
      <c r="AM26" s="9">
        <v>383.6</v>
      </c>
      <c r="AN26" s="9">
        <v>63.9</v>
      </c>
      <c r="AO26" s="9">
        <f t="shared" si="13"/>
        <v>16.657977059436913</v>
      </c>
      <c r="AP26" s="11"/>
      <c r="AQ26" s="11"/>
      <c r="AR26" s="9" t="e">
        <f t="shared" si="14"/>
        <v>#DIV/0!</v>
      </c>
      <c r="AS26" s="10">
        <v>232</v>
      </c>
      <c r="AT26" s="10">
        <v>12.8</v>
      </c>
      <c r="AU26" s="9">
        <f t="shared" si="15"/>
        <v>5.517241379310345</v>
      </c>
      <c r="AV26" s="11">
        <v>2468.8</v>
      </c>
      <c r="AW26" s="11">
        <v>184.5</v>
      </c>
      <c r="AX26" s="9">
        <f t="shared" si="16"/>
        <v>7.473266364225534</v>
      </c>
      <c r="AY26" s="11">
        <v>671.5</v>
      </c>
      <c r="AZ26" s="11">
        <v>74.6</v>
      </c>
      <c r="BA26" s="9">
        <f t="shared" si="17"/>
        <v>11.10945644080417</v>
      </c>
      <c r="BB26" s="9">
        <v>671</v>
      </c>
      <c r="BC26" s="11">
        <v>74.6</v>
      </c>
      <c r="BD26" s="9">
        <f t="shared" si="18"/>
        <v>11.1177347242921</v>
      </c>
      <c r="BE26" s="11">
        <v>99.5</v>
      </c>
      <c r="BF26" s="11"/>
      <c r="BG26" s="9">
        <f t="shared" si="19"/>
        <v>0</v>
      </c>
      <c r="BH26" s="16">
        <v>424.5</v>
      </c>
      <c r="BI26" s="11">
        <v>32.5</v>
      </c>
      <c r="BJ26" s="9">
        <f t="shared" si="20"/>
        <v>7.656065959952886</v>
      </c>
      <c r="BK26" s="11">
        <v>679.9</v>
      </c>
      <c r="BL26" s="11">
        <v>74.1</v>
      </c>
      <c r="BM26" s="9">
        <f t="shared" si="21"/>
        <v>10.898661567877628</v>
      </c>
      <c r="BN26" s="12">
        <v>516.6</v>
      </c>
      <c r="BO26" s="12">
        <v>41.1</v>
      </c>
      <c r="BP26" s="9">
        <f t="shared" si="22"/>
        <v>7.955865272938444</v>
      </c>
      <c r="BQ26" s="12">
        <v>73.8</v>
      </c>
      <c r="BR26" s="12">
        <v>31.6</v>
      </c>
      <c r="BS26" s="9">
        <f t="shared" si="23"/>
        <v>42.81842818428185</v>
      </c>
      <c r="BT26" s="12"/>
      <c r="BU26" s="12"/>
      <c r="BV26" s="9" t="e">
        <f t="shared" si="24"/>
        <v>#DIV/0!</v>
      </c>
      <c r="BW26" s="13">
        <f t="shared" si="26"/>
        <v>0</v>
      </c>
      <c r="BX26" s="13">
        <f t="shared" si="25"/>
        <v>133.5</v>
      </c>
      <c r="BY26" s="9"/>
    </row>
    <row r="27" spans="1:77" ht="12.75">
      <c r="A27" s="6">
        <v>12</v>
      </c>
      <c r="B27" s="7" t="s">
        <v>45</v>
      </c>
      <c r="C27" s="8">
        <v>5100.9</v>
      </c>
      <c r="D27" s="8">
        <f t="shared" si="0"/>
        <v>426.8</v>
      </c>
      <c r="E27" s="9">
        <f t="shared" si="1"/>
        <v>8.367150894940108</v>
      </c>
      <c r="F27" s="10">
        <v>968.7</v>
      </c>
      <c r="G27" s="10">
        <v>164.8</v>
      </c>
      <c r="H27" s="9">
        <f t="shared" si="2"/>
        <v>17.01249096727573</v>
      </c>
      <c r="I27" s="10">
        <v>81</v>
      </c>
      <c r="J27" s="10">
        <v>13.7</v>
      </c>
      <c r="K27" s="9">
        <f t="shared" si="3"/>
        <v>16.91358024691358</v>
      </c>
      <c r="L27" s="10">
        <v>0.1</v>
      </c>
      <c r="M27" s="10">
        <v>1.3</v>
      </c>
      <c r="N27" s="9">
        <f t="shared" si="4"/>
        <v>1300</v>
      </c>
      <c r="O27" s="10">
        <v>55.2</v>
      </c>
      <c r="P27" s="10">
        <v>-3.4</v>
      </c>
      <c r="Q27" s="9">
        <f t="shared" si="5"/>
        <v>-6.159420289855072</v>
      </c>
      <c r="R27" s="10">
        <v>243.7</v>
      </c>
      <c r="S27" s="10">
        <v>9.2</v>
      </c>
      <c r="T27" s="9">
        <f t="shared" si="6"/>
        <v>3.775133360689372</v>
      </c>
      <c r="U27" s="10">
        <v>565.3</v>
      </c>
      <c r="V27" s="10">
        <v>138.8</v>
      </c>
      <c r="W27" s="9">
        <f t="shared" si="7"/>
        <v>24.553334512648156</v>
      </c>
      <c r="X27" s="10">
        <v>0</v>
      </c>
      <c r="Y27" s="10"/>
      <c r="Z27" s="9" t="e">
        <f t="shared" si="8"/>
        <v>#DIV/0!</v>
      </c>
      <c r="AA27" s="10">
        <v>18.4</v>
      </c>
      <c r="AB27" s="10">
        <v>0.3</v>
      </c>
      <c r="AC27" s="9">
        <f t="shared" si="9"/>
        <v>1.6304347826086956</v>
      </c>
      <c r="AD27" s="10">
        <v>0</v>
      </c>
      <c r="AE27" s="10"/>
      <c r="AF27" s="9" t="e">
        <f t="shared" si="10"/>
        <v>#DIV/0!</v>
      </c>
      <c r="AG27" s="10">
        <v>4132.2</v>
      </c>
      <c r="AH27" s="10">
        <v>262</v>
      </c>
      <c r="AI27" s="9">
        <f t="shared" si="11"/>
        <v>6.340448187406225</v>
      </c>
      <c r="AJ27" s="9">
        <v>1455.7</v>
      </c>
      <c r="AK27" s="9">
        <v>232.3</v>
      </c>
      <c r="AL27" s="9">
        <f t="shared" si="12"/>
        <v>15.957958370543382</v>
      </c>
      <c r="AM27" s="9"/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205</v>
      </c>
      <c r="AT27" s="10">
        <v>0.9</v>
      </c>
      <c r="AU27" s="9">
        <f t="shared" si="15"/>
        <v>0.4390243902439025</v>
      </c>
      <c r="AV27" s="11">
        <v>5100.9</v>
      </c>
      <c r="AW27" s="11">
        <v>104.3</v>
      </c>
      <c r="AX27" s="9">
        <f t="shared" si="16"/>
        <v>2.044737203238644</v>
      </c>
      <c r="AY27" s="16">
        <v>672</v>
      </c>
      <c r="AZ27" s="11">
        <v>46.8</v>
      </c>
      <c r="BA27" s="9">
        <f t="shared" si="17"/>
        <v>6.964285714285714</v>
      </c>
      <c r="BB27" s="9">
        <v>671</v>
      </c>
      <c r="BC27" s="11">
        <v>46.8</v>
      </c>
      <c r="BD27" s="9">
        <f t="shared" si="18"/>
        <v>6.9746646795827125</v>
      </c>
      <c r="BE27" s="11">
        <v>0</v>
      </c>
      <c r="BF27" s="11"/>
      <c r="BG27" s="9" t="e">
        <f t="shared" si="19"/>
        <v>#DIV/0!</v>
      </c>
      <c r="BH27" s="16">
        <v>720.7</v>
      </c>
      <c r="BI27" s="11"/>
      <c r="BJ27" s="9">
        <f t="shared" si="20"/>
        <v>0</v>
      </c>
      <c r="BK27" s="11">
        <v>1067.3</v>
      </c>
      <c r="BL27" s="11">
        <v>57.5</v>
      </c>
      <c r="BM27" s="9">
        <f t="shared" si="21"/>
        <v>5.387426215684438</v>
      </c>
      <c r="BN27" s="12">
        <v>807.7</v>
      </c>
      <c r="BO27" s="12">
        <v>57.5</v>
      </c>
      <c r="BP27" s="9">
        <f t="shared" si="22"/>
        <v>7.118979819239817</v>
      </c>
      <c r="BQ27" s="12">
        <v>184.9</v>
      </c>
      <c r="BR27" s="12"/>
      <c r="BS27" s="9">
        <f t="shared" si="23"/>
        <v>0</v>
      </c>
      <c r="BT27" s="12"/>
      <c r="BU27" s="12"/>
      <c r="BV27" s="9" t="e">
        <f t="shared" si="24"/>
        <v>#DIV/0!</v>
      </c>
      <c r="BW27" s="13">
        <f t="shared" si="26"/>
        <v>0</v>
      </c>
      <c r="BX27" s="13">
        <f t="shared" si="25"/>
        <v>322.5</v>
      </c>
      <c r="BY27" s="9"/>
    </row>
    <row r="28" spans="1:77" ht="12.75">
      <c r="A28" s="6">
        <v>13</v>
      </c>
      <c r="B28" s="7" t="s">
        <v>46</v>
      </c>
      <c r="C28" s="8">
        <v>4624.7</v>
      </c>
      <c r="D28" s="8">
        <f t="shared" si="0"/>
        <v>472.6</v>
      </c>
      <c r="E28" s="9">
        <f t="shared" si="1"/>
        <v>10.219041235107143</v>
      </c>
      <c r="F28" s="10">
        <v>580.8</v>
      </c>
      <c r="G28" s="10">
        <v>49</v>
      </c>
      <c r="H28" s="9">
        <f t="shared" si="2"/>
        <v>8.4366391184573</v>
      </c>
      <c r="I28" s="10">
        <v>174.1</v>
      </c>
      <c r="J28" s="10">
        <v>23.4</v>
      </c>
      <c r="K28" s="9">
        <f t="shared" si="3"/>
        <v>13.44055140723722</v>
      </c>
      <c r="L28" s="10">
        <v>2</v>
      </c>
      <c r="M28" s="10"/>
      <c r="N28" s="9">
        <f t="shared" si="4"/>
        <v>0</v>
      </c>
      <c r="O28" s="10">
        <v>45.1</v>
      </c>
      <c r="P28" s="10">
        <v>2</v>
      </c>
      <c r="Q28" s="9">
        <f t="shared" si="5"/>
        <v>4.434589800443459</v>
      </c>
      <c r="R28" s="10">
        <v>261</v>
      </c>
      <c r="S28" s="10">
        <v>2.5</v>
      </c>
      <c r="T28" s="9">
        <f t="shared" si="6"/>
        <v>0.9578544061302682</v>
      </c>
      <c r="U28" s="10">
        <v>52.7</v>
      </c>
      <c r="V28" s="10">
        <v>8.1</v>
      </c>
      <c r="W28" s="9">
        <f t="shared" si="7"/>
        <v>15.370018975332068</v>
      </c>
      <c r="X28" s="10">
        <v>0</v>
      </c>
      <c r="Y28" s="10"/>
      <c r="Z28" s="9" t="e">
        <f t="shared" si="8"/>
        <v>#DIV/0!</v>
      </c>
      <c r="AA28" s="10">
        <v>37.9</v>
      </c>
      <c r="AB28" s="10">
        <v>2.4</v>
      </c>
      <c r="AC28" s="9">
        <f t="shared" si="9"/>
        <v>6.33245382585752</v>
      </c>
      <c r="AD28" s="10">
        <v>0</v>
      </c>
      <c r="AE28" s="10"/>
      <c r="AF28" s="9" t="e">
        <f t="shared" si="10"/>
        <v>#DIV/0!</v>
      </c>
      <c r="AG28" s="10">
        <v>4044</v>
      </c>
      <c r="AH28" s="10">
        <v>423.6</v>
      </c>
      <c r="AI28" s="9">
        <f t="shared" si="11"/>
        <v>10.474777448071217</v>
      </c>
      <c r="AJ28" s="9">
        <v>2123.3</v>
      </c>
      <c r="AK28" s="9">
        <v>343.7</v>
      </c>
      <c r="AL28" s="9">
        <f t="shared" si="12"/>
        <v>16.187067300899542</v>
      </c>
      <c r="AM28" s="9">
        <v>216</v>
      </c>
      <c r="AN28" s="9">
        <v>36</v>
      </c>
      <c r="AO28" s="9">
        <f t="shared" si="13"/>
        <v>16.666666666666664</v>
      </c>
      <c r="AP28" s="11"/>
      <c r="AQ28" s="11"/>
      <c r="AR28" s="9" t="e">
        <f t="shared" si="14"/>
        <v>#DIV/0!</v>
      </c>
      <c r="AS28" s="10">
        <v>300</v>
      </c>
      <c r="AT28" s="10">
        <v>3</v>
      </c>
      <c r="AU28" s="9">
        <f t="shared" si="15"/>
        <v>1</v>
      </c>
      <c r="AV28" s="11">
        <v>4733</v>
      </c>
      <c r="AW28" s="11">
        <v>341.1</v>
      </c>
      <c r="AX28" s="9">
        <f t="shared" si="16"/>
        <v>7.206845552503697</v>
      </c>
      <c r="AY28" s="11">
        <v>761</v>
      </c>
      <c r="AZ28" s="11">
        <v>88.4</v>
      </c>
      <c r="BA28" s="9">
        <f t="shared" si="17"/>
        <v>11.61629434954008</v>
      </c>
      <c r="BB28" s="9">
        <v>754.9</v>
      </c>
      <c r="BC28" s="11">
        <v>88.4</v>
      </c>
      <c r="BD28" s="9">
        <f t="shared" si="18"/>
        <v>11.710160286130614</v>
      </c>
      <c r="BE28" s="11">
        <v>0</v>
      </c>
      <c r="BF28" s="11"/>
      <c r="BG28" s="9" t="e">
        <f t="shared" si="19"/>
        <v>#DIV/0!</v>
      </c>
      <c r="BH28" s="11">
        <v>889.1</v>
      </c>
      <c r="BI28" s="11">
        <v>79.3</v>
      </c>
      <c r="BJ28" s="9">
        <f t="shared" si="20"/>
        <v>8.919131706219773</v>
      </c>
      <c r="BK28" s="11">
        <v>1396.3</v>
      </c>
      <c r="BL28" s="11">
        <v>166.9</v>
      </c>
      <c r="BM28" s="9">
        <f t="shared" si="21"/>
        <v>11.953018692258112</v>
      </c>
      <c r="BN28" s="12">
        <v>910.1</v>
      </c>
      <c r="BO28" s="12">
        <v>130.9</v>
      </c>
      <c r="BP28" s="9">
        <f t="shared" si="22"/>
        <v>14.383034831337216</v>
      </c>
      <c r="BQ28" s="12">
        <v>330</v>
      </c>
      <c r="BR28" s="12"/>
      <c r="BS28" s="9">
        <f t="shared" si="23"/>
        <v>0</v>
      </c>
      <c r="BT28" s="12"/>
      <c r="BU28" s="12"/>
      <c r="BV28" s="9" t="e">
        <f t="shared" si="24"/>
        <v>#DIV/0!</v>
      </c>
      <c r="BW28" s="13">
        <f t="shared" si="26"/>
        <v>-108.30000000000018</v>
      </c>
      <c r="BX28" s="13">
        <f t="shared" si="25"/>
        <v>131.5</v>
      </c>
      <c r="BY28" s="9"/>
    </row>
    <row r="29" spans="1:77" ht="12.75">
      <c r="A29" s="6">
        <v>14</v>
      </c>
      <c r="B29" s="7" t="s">
        <v>47</v>
      </c>
      <c r="C29" s="8">
        <v>1930.5</v>
      </c>
      <c r="D29" s="8">
        <f t="shared" si="0"/>
        <v>271.8</v>
      </c>
      <c r="E29" s="9">
        <f t="shared" si="1"/>
        <v>14.079254079254081</v>
      </c>
      <c r="F29" s="10">
        <v>435.7</v>
      </c>
      <c r="G29" s="10">
        <v>39.9</v>
      </c>
      <c r="H29" s="9">
        <f t="shared" si="2"/>
        <v>9.157677300895111</v>
      </c>
      <c r="I29" s="10">
        <v>109</v>
      </c>
      <c r="J29" s="10">
        <v>11.8</v>
      </c>
      <c r="K29" s="9">
        <f t="shared" si="3"/>
        <v>10.825688073394495</v>
      </c>
      <c r="L29" s="10">
        <v>5.7</v>
      </c>
      <c r="M29" s="10"/>
      <c r="N29" s="9">
        <f t="shared" si="4"/>
        <v>0</v>
      </c>
      <c r="O29" s="10">
        <v>31.3</v>
      </c>
      <c r="P29" s="10">
        <v>0.7</v>
      </c>
      <c r="Q29" s="9">
        <f t="shared" si="5"/>
        <v>2.2364217252396164</v>
      </c>
      <c r="R29" s="10">
        <v>262.7</v>
      </c>
      <c r="S29" s="10">
        <v>0.5</v>
      </c>
      <c r="T29" s="9">
        <f t="shared" si="6"/>
        <v>0.19033117624666923</v>
      </c>
      <c r="U29" s="10">
        <v>19.9</v>
      </c>
      <c r="V29" s="10">
        <v>1.1</v>
      </c>
      <c r="W29" s="9">
        <f t="shared" si="7"/>
        <v>5.527638190954775</v>
      </c>
      <c r="X29" s="10">
        <v>0</v>
      </c>
      <c r="Y29" s="10"/>
      <c r="Z29" s="9" t="e">
        <f t="shared" si="8"/>
        <v>#DIV/0!</v>
      </c>
      <c r="AA29" s="10">
        <v>4.1</v>
      </c>
      <c r="AB29" s="10">
        <v>3.2</v>
      </c>
      <c r="AC29" s="9">
        <f t="shared" si="9"/>
        <v>78.04878048780489</v>
      </c>
      <c r="AD29" s="10">
        <v>0</v>
      </c>
      <c r="AE29" s="10"/>
      <c r="AF29" s="9" t="e">
        <f t="shared" si="10"/>
        <v>#DIV/0!</v>
      </c>
      <c r="AG29" s="10">
        <v>1494.8</v>
      </c>
      <c r="AH29" s="10">
        <v>231.9</v>
      </c>
      <c r="AI29" s="9">
        <f t="shared" si="11"/>
        <v>15.513781107840515</v>
      </c>
      <c r="AJ29" s="9">
        <v>1070.4</v>
      </c>
      <c r="AK29" s="9">
        <v>170.4</v>
      </c>
      <c r="AL29" s="9">
        <f t="shared" si="12"/>
        <v>15.919282511210762</v>
      </c>
      <c r="AM29" s="9">
        <v>241.6</v>
      </c>
      <c r="AN29" s="9">
        <v>40.3</v>
      </c>
      <c r="AO29" s="9">
        <f t="shared" si="13"/>
        <v>16.680463576158942</v>
      </c>
      <c r="AP29" s="11"/>
      <c r="AQ29" s="11"/>
      <c r="AR29" s="9" t="e">
        <f t="shared" si="14"/>
        <v>#DIV/0!</v>
      </c>
      <c r="AS29" s="10">
        <v>155</v>
      </c>
      <c r="AT29" s="10"/>
      <c r="AU29" s="9">
        <f t="shared" si="15"/>
        <v>0</v>
      </c>
      <c r="AV29" s="11">
        <v>1930.5</v>
      </c>
      <c r="AW29" s="11">
        <v>106.5</v>
      </c>
      <c r="AX29" s="9">
        <f t="shared" si="16"/>
        <v>5.516705516705517</v>
      </c>
      <c r="AY29" s="11">
        <v>671.5</v>
      </c>
      <c r="AZ29" s="11">
        <v>56.5</v>
      </c>
      <c r="BA29" s="9">
        <f t="shared" si="17"/>
        <v>8.413998510796723</v>
      </c>
      <c r="BB29" s="9">
        <v>671</v>
      </c>
      <c r="BC29" s="11">
        <v>56.5</v>
      </c>
      <c r="BD29" s="9">
        <f t="shared" si="18"/>
        <v>8.42026825633383</v>
      </c>
      <c r="BE29" s="11">
        <v>0</v>
      </c>
      <c r="BF29" s="11"/>
      <c r="BG29" s="9" t="e">
        <f t="shared" si="19"/>
        <v>#DIV/0!</v>
      </c>
      <c r="BH29" s="11">
        <v>433.7</v>
      </c>
      <c r="BI29" s="11"/>
      <c r="BJ29" s="9">
        <f t="shared" si="20"/>
        <v>0</v>
      </c>
      <c r="BK29" s="11">
        <v>777.1</v>
      </c>
      <c r="BL29" s="11">
        <v>46.7</v>
      </c>
      <c r="BM29" s="9">
        <f t="shared" si="21"/>
        <v>6.009522583966027</v>
      </c>
      <c r="BN29" s="12">
        <v>498.8</v>
      </c>
      <c r="BO29" s="12">
        <v>40.9</v>
      </c>
      <c r="BP29" s="9">
        <f t="shared" si="22"/>
        <v>8.199679230152364</v>
      </c>
      <c r="BQ29" s="12">
        <v>210.2</v>
      </c>
      <c r="BR29" s="12">
        <v>5.8</v>
      </c>
      <c r="BS29" s="9">
        <f t="shared" si="23"/>
        <v>2.759276879162702</v>
      </c>
      <c r="BT29" s="12"/>
      <c r="BU29" s="12"/>
      <c r="BV29" s="9" t="e">
        <f t="shared" si="24"/>
        <v>#DIV/0!</v>
      </c>
      <c r="BW29" s="13">
        <f t="shared" si="26"/>
        <v>0</v>
      </c>
      <c r="BX29" s="13">
        <f t="shared" si="25"/>
        <v>165.3</v>
      </c>
      <c r="BY29" s="9"/>
    </row>
    <row r="30" spans="1:77" ht="12.75">
      <c r="A30" s="6">
        <v>15</v>
      </c>
      <c r="B30" s="7" t="s">
        <v>48</v>
      </c>
      <c r="C30" s="8">
        <v>24310.2</v>
      </c>
      <c r="D30" s="8">
        <f t="shared" si="0"/>
        <v>2358.9</v>
      </c>
      <c r="E30" s="9">
        <f t="shared" si="1"/>
        <v>9.703334402843252</v>
      </c>
      <c r="F30" s="10">
        <v>15215.8</v>
      </c>
      <c r="G30" s="10">
        <v>1726.3</v>
      </c>
      <c r="H30" s="9">
        <f t="shared" si="2"/>
        <v>11.345443552097162</v>
      </c>
      <c r="I30" s="10">
        <v>9674.9</v>
      </c>
      <c r="J30" s="10">
        <v>1277.3</v>
      </c>
      <c r="K30" s="9">
        <f t="shared" si="3"/>
        <v>13.202203640347705</v>
      </c>
      <c r="L30" s="10">
        <v>12.5</v>
      </c>
      <c r="M30" s="10"/>
      <c r="N30" s="9">
        <f t="shared" si="4"/>
        <v>0</v>
      </c>
      <c r="O30" s="10">
        <v>457.8</v>
      </c>
      <c r="P30" s="10">
        <v>46.3</v>
      </c>
      <c r="Q30" s="9">
        <f t="shared" si="5"/>
        <v>10.113586719091305</v>
      </c>
      <c r="R30" s="10">
        <v>4185.3</v>
      </c>
      <c r="S30" s="10">
        <v>304.7</v>
      </c>
      <c r="T30" s="9">
        <f t="shared" si="6"/>
        <v>7.2802427544023125</v>
      </c>
      <c r="U30" s="10">
        <v>852.6</v>
      </c>
      <c r="V30" s="10">
        <v>86.8</v>
      </c>
      <c r="W30" s="9">
        <f t="shared" si="7"/>
        <v>10.180623973727423</v>
      </c>
      <c r="X30" s="10">
        <v>0</v>
      </c>
      <c r="Y30" s="10"/>
      <c r="Z30" s="9" t="e">
        <f t="shared" si="8"/>
        <v>#DIV/0!</v>
      </c>
      <c r="AA30" s="10">
        <v>32.7</v>
      </c>
      <c r="AB30" s="10">
        <v>11.3</v>
      </c>
      <c r="AC30" s="9">
        <f t="shared" si="9"/>
        <v>34.5565749235474</v>
      </c>
      <c r="AD30" s="10">
        <v>0</v>
      </c>
      <c r="AE30" s="10"/>
      <c r="AF30" s="9" t="e">
        <f t="shared" si="10"/>
        <v>#DIV/0!</v>
      </c>
      <c r="AG30" s="10">
        <v>9094.4</v>
      </c>
      <c r="AH30" s="10">
        <v>632.6</v>
      </c>
      <c r="AI30" s="9">
        <f t="shared" si="11"/>
        <v>6.955928923293456</v>
      </c>
      <c r="AJ30" s="9">
        <v>4093.2</v>
      </c>
      <c r="AK30" s="9">
        <v>632.6</v>
      </c>
      <c r="AL30" s="9">
        <f t="shared" si="12"/>
        <v>15.454900811101341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>
        <v>1.8</v>
      </c>
      <c r="AU30" s="9">
        <f t="shared" si="15"/>
        <v>18</v>
      </c>
      <c r="AV30" s="11">
        <v>24360.2</v>
      </c>
      <c r="AW30" s="11">
        <v>3171.8</v>
      </c>
      <c r="AX30" s="9">
        <f t="shared" si="16"/>
        <v>13.020418551571828</v>
      </c>
      <c r="AY30" s="11">
        <v>2946.4</v>
      </c>
      <c r="AZ30" s="11">
        <v>1427.7</v>
      </c>
      <c r="BA30" s="9">
        <f t="shared" si="17"/>
        <v>48.45574260114037</v>
      </c>
      <c r="BB30" s="9">
        <v>1574.5</v>
      </c>
      <c r="BC30" s="11">
        <v>1427.7</v>
      </c>
      <c r="BD30" s="9">
        <f t="shared" si="18"/>
        <v>90.67640520800254</v>
      </c>
      <c r="BE30" s="11">
        <v>0</v>
      </c>
      <c r="BF30" s="11"/>
      <c r="BG30" s="9" t="e">
        <f t="shared" si="19"/>
        <v>#DIV/0!</v>
      </c>
      <c r="BH30" s="11">
        <v>12007.8</v>
      </c>
      <c r="BI30" s="11">
        <v>1216</v>
      </c>
      <c r="BJ30" s="9">
        <f t="shared" si="20"/>
        <v>10.12675094521894</v>
      </c>
      <c r="BK30" s="11">
        <v>3691</v>
      </c>
      <c r="BL30" s="11">
        <v>524.1</v>
      </c>
      <c r="BM30" s="9">
        <f t="shared" si="21"/>
        <v>14.199403955567597</v>
      </c>
      <c r="BN30" s="12">
        <v>1176.5</v>
      </c>
      <c r="BO30" s="12">
        <v>97.3</v>
      </c>
      <c r="BP30" s="9">
        <f t="shared" si="22"/>
        <v>8.270293242668933</v>
      </c>
      <c r="BQ30" s="12">
        <v>130</v>
      </c>
      <c r="BR30" s="12">
        <v>8.5</v>
      </c>
      <c r="BS30" s="9">
        <f t="shared" si="23"/>
        <v>6.538461538461539</v>
      </c>
      <c r="BT30" s="12"/>
      <c r="BU30" s="12"/>
      <c r="BV30" s="9" t="e">
        <f t="shared" si="24"/>
        <v>#DIV/0!</v>
      </c>
      <c r="BW30" s="13">
        <f t="shared" si="26"/>
        <v>-50</v>
      </c>
      <c r="BX30" s="13">
        <f t="shared" si="25"/>
        <v>-812.9000000000001</v>
      </c>
      <c r="BY30" s="9"/>
    </row>
    <row r="31" spans="1:77" ht="12.75">
      <c r="A31" s="6">
        <v>16</v>
      </c>
      <c r="B31" s="7" t="s">
        <v>49</v>
      </c>
      <c r="C31" s="8">
        <v>5516.4</v>
      </c>
      <c r="D31" s="8">
        <f t="shared" si="0"/>
        <v>278.3</v>
      </c>
      <c r="E31" s="9">
        <f t="shared" si="1"/>
        <v>5.044956855920528</v>
      </c>
      <c r="F31" s="10">
        <v>666.9</v>
      </c>
      <c r="G31" s="10">
        <v>32.5</v>
      </c>
      <c r="H31" s="9">
        <f t="shared" si="2"/>
        <v>4.873294346978558</v>
      </c>
      <c r="I31" s="10">
        <v>91.6</v>
      </c>
      <c r="J31" s="10">
        <v>13.6</v>
      </c>
      <c r="K31" s="9">
        <f t="shared" si="3"/>
        <v>14.847161572052403</v>
      </c>
      <c r="L31" s="10">
        <v>14.3</v>
      </c>
      <c r="M31" s="10">
        <v>0.1</v>
      </c>
      <c r="N31" s="9">
        <f t="shared" si="4"/>
        <v>0.6993006993006993</v>
      </c>
      <c r="O31" s="10">
        <v>34.9</v>
      </c>
      <c r="P31" s="10">
        <v>1.5</v>
      </c>
      <c r="Q31" s="9">
        <f t="shared" si="5"/>
        <v>4.2979942693409745</v>
      </c>
      <c r="R31" s="10">
        <v>404.5</v>
      </c>
      <c r="S31" s="10">
        <v>3.9</v>
      </c>
      <c r="T31" s="9">
        <f t="shared" si="6"/>
        <v>0.9641532756489494</v>
      </c>
      <c r="U31" s="10">
        <v>117.6</v>
      </c>
      <c r="V31" s="10">
        <v>13.4</v>
      </c>
      <c r="W31" s="9">
        <f t="shared" si="7"/>
        <v>11.394557823129253</v>
      </c>
      <c r="X31" s="10">
        <v>0</v>
      </c>
      <c r="Y31" s="10"/>
      <c r="Z31" s="9" t="e">
        <f t="shared" si="8"/>
        <v>#DIV/0!</v>
      </c>
      <c r="AA31" s="10">
        <v>0</v>
      </c>
      <c r="AB31" s="10"/>
      <c r="AC31" s="9" t="e">
        <f t="shared" si="9"/>
        <v>#DIV/0!</v>
      </c>
      <c r="AD31" s="10">
        <v>0</v>
      </c>
      <c r="AE31" s="10"/>
      <c r="AF31" s="9" t="e">
        <f t="shared" si="10"/>
        <v>#DIV/0!</v>
      </c>
      <c r="AG31" s="10">
        <v>4849.5</v>
      </c>
      <c r="AH31" s="10">
        <v>245.8</v>
      </c>
      <c r="AI31" s="9">
        <f t="shared" si="11"/>
        <v>5.06856376946077</v>
      </c>
      <c r="AJ31" s="9">
        <v>1215.9</v>
      </c>
      <c r="AK31" s="9">
        <v>193.7</v>
      </c>
      <c r="AL31" s="9">
        <f t="shared" si="12"/>
        <v>15.93058639690764</v>
      </c>
      <c r="AM31" s="9">
        <v>163.7</v>
      </c>
      <c r="AN31" s="9">
        <v>27.3</v>
      </c>
      <c r="AO31" s="9">
        <f t="shared" si="13"/>
        <v>16.676847892486258</v>
      </c>
      <c r="AP31" s="11"/>
      <c r="AQ31" s="11"/>
      <c r="AR31" s="9" t="e">
        <f t="shared" si="14"/>
        <v>#DIV/0!</v>
      </c>
      <c r="AS31" s="10">
        <v>146.5</v>
      </c>
      <c r="AT31" s="10">
        <v>17</v>
      </c>
      <c r="AU31" s="9">
        <f t="shared" si="15"/>
        <v>11.604095563139932</v>
      </c>
      <c r="AV31" s="11">
        <v>5516.4</v>
      </c>
      <c r="AW31" s="11">
        <v>300.4</v>
      </c>
      <c r="AX31" s="9">
        <f t="shared" si="16"/>
        <v>5.44558045101878</v>
      </c>
      <c r="AY31" s="11">
        <v>671.5</v>
      </c>
      <c r="AZ31" s="11">
        <v>106.1</v>
      </c>
      <c r="BA31" s="9">
        <f t="shared" si="17"/>
        <v>15.800446760982872</v>
      </c>
      <c r="BB31" s="9">
        <v>671</v>
      </c>
      <c r="BC31" s="11">
        <v>106.1</v>
      </c>
      <c r="BD31" s="9">
        <f t="shared" si="18"/>
        <v>15.812220566318928</v>
      </c>
      <c r="BE31" s="11">
        <v>0</v>
      </c>
      <c r="BF31" s="11"/>
      <c r="BG31" s="9" t="e">
        <f t="shared" si="19"/>
        <v>#DIV/0!</v>
      </c>
      <c r="BH31" s="11">
        <v>3408.5</v>
      </c>
      <c r="BI31" s="11">
        <v>70.6</v>
      </c>
      <c r="BJ31" s="9">
        <f t="shared" si="20"/>
        <v>2.071292357341939</v>
      </c>
      <c r="BK31" s="11">
        <v>910.3</v>
      </c>
      <c r="BL31" s="11">
        <v>119.2</v>
      </c>
      <c r="BM31" s="9">
        <f t="shared" si="21"/>
        <v>13.09458420301</v>
      </c>
      <c r="BN31" s="12">
        <v>625.6</v>
      </c>
      <c r="BO31" s="12">
        <v>62.8</v>
      </c>
      <c r="BP31" s="9">
        <f t="shared" si="22"/>
        <v>10.038363171355497</v>
      </c>
      <c r="BQ31" s="12">
        <v>201.2</v>
      </c>
      <c r="BR31" s="12"/>
      <c r="BS31" s="9">
        <f t="shared" si="23"/>
        <v>0</v>
      </c>
      <c r="BT31" s="12"/>
      <c r="BU31" s="12"/>
      <c r="BV31" s="9" t="e">
        <f t="shared" si="24"/>
        <v>#DIV/0!</v>
      </c>
      <c r="BW31" s="13">
        <f t="shared" si="26"/>
        <v>0</v>
      </c>
      <c r="BX31" s="13">
        <f t="shared" si="25"/>
        <v>-22.099999999999966</v>
      </c>
      <c r="BY31" s="9"/>
    </row>
    <row r="32" spans="1:77" ht="12.75">
      <c r="A32" s="6">
        <v>17</v>
      </c>
      <c r="B32" s="7" t="s">
        <v>50</v>
      </c>
      <c r="C32" s="8">
        <v>9032.3</v>
      </c>
      <c r="D32" s="8">
        <f t="shared" si="0"/>
        <v>645</v>
      </c>
      <c r="E32" s="9">
        <f t="shared" si="1"/>
        <v>7.141038273750873</v>
      </c>
      <c r="F32" s="10">
        <v>1229.2</v>
      </c>
      <c r="G32" s="10">
        <v>145</v>
      </c>
      <c r="H32" s="9">
        <f t="shared" si="2"/>
        <v>11.79629027009437</v>
      </c>
      <c r="I32" s="10">
        <v>892.2</v>
      </c>
      <c r="J32" s="10">
        <v>107.4</v>
      </c>
      <c r="K32" s="9">
        <f t="shared" si="3"/>
        <v>12.037659717552119</v>
      </c>
      <c r="L32" s="10">
        <v>6.1</v>
      </c>
      <c r="M32" s="10"/>
      <c r="N32" s="9">
        <f t="shared" si="4"/>
        <v>0</v>
      </c>
      <c r="O32" s="10">
        <v>60.8</v>
      </c>
      <c r="P32" s="10">
        <v>1.3</v>
      </c>
      <c r="Q32" s="9">
        <f t="shared" si="5"/>
        <v>2.138157894736842</v>
      </c>
      <c r="R32" s="10">
        <v>140.4</v>
      </c>
      <c r="S32" s="10">
        <v>6.9</v>
      </c>
      <c r="T32" s="9">
        <f t="shared" si="6"/>
        <v>4.914529914529915</v>
      </c>
      <c r="U32" s="10">
        <v>95.4</v>
      </c>
      <c r="V32" s="10">
        <v>13</v>
      </c>
      <c r="W32" s="9">
        <f t="shared" si="7"/>
        <v>13.626834381551362</v>
      </c>
      <c r="X32" s="10">
        <v>0</v>
      </c>
      <c r="Y32" s="10"/>
      <c r="Z32" s="9" t="e">
        <f t="shared" si="8"/>
        <v>#DIV/0!</v>
      </c>
      <c r="AA32" s="10">
        <v>24.3</v>
      </c>
      <c r="AB32" s="10"/>
      <c r="AC32" s="9">
        <f t="shared" si="9"/>
        <v>0</v>
      </c>
      <c r="AD32" s="10">
        <v>0</v>
      </c>
      <c r="AE32" s="10"/>
      <c r="AF32" s="9" t="e">
        <f t="shared" si="10"/>
        <v>#DIV/0!</v>
      </c>
      <c r="AG32" s="10">
        <v>7803.1</v>
      </c>
      <c r="AH32" s="10">
        <v>500</v>
      </c>
      <c r="AI32" s="9">
        <f t="shared" si="11"/>
        <v>6.407709756378875</v>
      </c>
      <c r="AJ32" s="9">
        <v>2382.2</v>
      </c>
      <c r="AK32" s="9">
        <v>383.7</v>
      </c>
      <c r="AL32" s="9">
        <f t="shared" si="12"/>
        <v>16.10695995298464</v>
      </c>
      <c r="AM32" s="9">
        <v>385.5</v>
      </c>
      <c r="AN32" s="9">
        <v>64.3</v>
      </c>
      <c r="AO32" s="9">
        <f t="shared" si="13"/>
        <v>16.679636835278856</v>
      </c>
      <c r="AP32" s="11"/>
      <c r="AQ32" s="11"/>
      <c r="AR32" s="9" t="e">
        <f t="shared" si="14"/>
        <v>#DIV/0!</v>
      </c>
      <c r="AS32" s="10">
        <v>19.5</v>
      </c>
      <c r="AT32" s="10"/>
      <c r="AU32" s="9">
        <f t="shared" si="15"/>
        <v>0</v>
      </c>
      <c r="AV32" s="11">
        <v>9226.7</v>
      </c>
      <c r="AW32" s="11">
        <v>443.1</v>
      </c>
      <c r="AX32" s="9">
        <f t="shared" si="16"/>
        <v>4.802367043471664</v>
      </c>
      <c r="AY32" s="11">
        <v>766</v>
      </c>
      <c r="AZ32" s="11">
        <v>108.3</v>
      </c>
      <c r="BA32" s="9">
        <f t="shared" si="17"/>
        <v>14.138381201044387</v>
      </c>
      <c r="BB32" s="9">
        <v>755</v>
      </c>
      <c r="BC32" s="11">
        <v>108.3</v>
      </c>
      <c r="BD32" s="9">
        <f t="shared" si="18"/>
        <v>14.344370860927153</v>
      </c>
      <c r="BE32" s="11">
        <v>0</v>
      </c>
      <c r="BF32" s="11"/>
      <c r="BG32" s="9" t="e">
        <f t="shared" si="19"/>
        <v>#DIV/0!</v>
      </c>
      <c r="BH32" s="11">
        <v>1335.2</v>
      </c>
      <c r="BI32" s="11">
        <v>129.5</v>
      </c>
      <c r="BJ32" s="9">
        <f t="shared" si="20"/>
        <v>9.698921509886159</v>
      </c>
      <c r="BK32" s="11">
        <v>1588.7</v>
      </c>
      <c r="BL32" s="11">
        <v>198.7</v>
      </c>
      <c r="BM32" s="9">
        <f t="shared" si="21"/>
        <v>12.507081261408699</v>
      </c>
      <c r="BN32" s="12">
        <v>1207</v>
      </c>
      <c r="BO32" s="12">
        <v>97</v>
      </c>
      <c r="BP32" s="9">
        <f t="shared" si="22"/>
        <v>8.036454018227008</v>
      </c>
      <c r="BQ32" s="12">
        <v>203</v>
      </c>
      <c r="BR32" s="12">
        <v>84.9</v>
      </c>
      <c r="BS32" s="9">
        <f t="shared" si="23"/>
        <v>41.82266009852217</v>
      </c>
      <c r="BT32" s="12"/>
      <c r="BU32" s="12"/>
      <c r="BV32" s="9" t="e">
        <f t="shared" si="24"/>
        <v>#DIV/0!</v>
      </c>
      <c r="BW32" s="13">
        <f t="shared" si="26"/>
        <v>-194.40000000000146</v>
      </c>
      <c r="BX32" s="13">
        <f t="shared" si="25"/>
        <v>201.89999999999998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 t="e">
        <f t="shared" si="21"/>
        <v>#DIV/0!</v>
      </c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20" t="s">
        <v>51</v>
      </c>
      <c r="B34" s="21"/>
      <c r="C34" s="14">
        <f>SUM(C16:C33)</f>
        <v>86120.5</v>
      </c>
      <c r="D34" s="14">
        <f>SUM(D16:D33)</f>
        <v>8451.2</v>
      </c>
      <c r="E34" s="15">
        <f t="shared" si="1"/>
        <v>9.813226815914911</v>
      </c>
      <c r="F34" s="14">
        <f>SUM(F16:F33)</f>
        <v>26058.9</v>
      </c>
      <c r="G34" s="14">
        <f>SUM(G16:G33)</f>
        <v>2846.5</v>
      </c>
      <c r="H34" s="15">
        <f>G34/F34*100</f>
        <v>10.923331376228466</v>
      </c>
      <c r="I34" s="14">
        <f>SUM(I16:I33)</f>
        <v>13907.7</v>
      </c>
      <c r="J34" s="14">
        <f>SUM(J16:J33)</f>
        <v>1833</v>
      </c>
      <c r="K34" s="15">
        <f>J34/I34*100</f>
        <v>13.179749347483769</v>
      </c>
      <c r="L34" s="14">
        <f>SUM(L16:L33)</f>
        <v>153.5</v>
      </c>
      <c r="M34" s="14">
        <f>SUM(M16:M33)</f>
        <v>58.5</v>
      </c>
      <c r="N34" s="15">
        <f>M34/L34*100</f>
        <v>38.11074918566775</v>
      </c>
      <c r="O34" s="14">
        <f>SUM(O16:O33)</f>
        <v>1234.9</v>
      </c>
      <c r="P34" s="14">
        <f>SUM(P16:P33)</f>
        <v>74.6</v>
      </c>
      <c r="Q34" s="15">
        <f>P34/O34*100</f>
        <v>6.04097497773099</v>
      </c>
      <c r="R34" s="14">
        <f>SUM(R16:R33)</f>
        <v>8212.8</v>
      </c>
      <c r="S34" s="14">
        <f>SUM(S16:S33)</f>
        <v>465.69999999999993</v>
      </c>
      <c r="T34" s="15">
        <f>S34/R34*100</f>
        <v>5.670416910188973</v>
      </c>
      <c r="U34" s="14">
        <f>SUM(U16:U33)</f>
        <v>2203.5</v>
      </c>
      <c r="V34" s="14">
        <f>SUM(V16:V33)</f>
        <v>292.09999999999997</v>
      </c>
      <c r="W34" s="15">
        <f>V34/U34*100</f>
        <v>13.256183344678918</v>
      </c>
      <c r="X34" s="14">
        <f>SUM(X16:X33)</f>
        <v>0</v>
      </c>
      <c r="Y34" s="14">
        <f>SUM(Y16:Y33)</f>
        <v>0</v>
      </c>
      <c r="Z34" s="15" t="e">
        <f>Y34/X34*100</f>
        <v>#DIV/0!</v>
      </c>
      <c r="AA34" s="14">
        <f>SUM(AA16:AA33)</f>
        <v>240.5</v>
      </c>
      <c r="AB34" s="14">
        <f>SUM(AB16:AB33)</f>
        <v>28.000000000000004</v>
      </c>
      <c r="AC34" s="15">
        <f>AB34/AA34*100</f>
        <v>11.642411642411645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60061.7</v>
      </c>
      <c r="AH34" s="14">
        <f>SUM(AH16:AH33)</f>
        <v>5604.7</v>
      </c>
      <c r="AI34" s="15">
        <f>AH34/AG34*100</f>
        <v>9.331570701461997</v>
      </c>
      <c r="AJ34" s="14">
        <f>SUM(AJ16:AJ33)</f>
        <v>29965.000000000007</v>
      </c>
      <c r="AK34" s="14">
        <f>SUM(AK16:AK33)</f>
        <v>4760.099999999999</v>
      </c>
      <c r="AL34" s="15">
        <f>AK34/AJ34*100</f>
        <v>15.885533121975632</v>
      </c>
      <c r="AM34" s="14">
        <f>SUM(AM16:AM33)</f>
        <v>1990.5</v>
      </c>
      <c r="AN34" s="14">
        <f>SUM(AN16:AN33)</f>
        <v>331.8</v>
      </c>
      <c r="AO34" s="15">
        <f>AN34/AM34*100</f>
        <v>16.66917859834213</v>
      </c>
      <c r="AP34" s="14">
        <v>0</v>
      </c>
      <c r="AQ34" s="14">
        <f>SUM(AQ16:AQ33)</f>
        <v>0</v>
      </c>
      <c r="AR34" s="15"/>
      <c r="AS34" s="14">
        <f>SUM(AS16:AS33)</f>
        <v>3754.3</v>
      </c>
      <c r="AT34" s="14">
        <f>SUM(AT16:AT33)</f>
        <v>857.3999999999999</v>
      </c>
      <c r="AU34" s="15">
        <f t="shared" si="15"/>
        <v>22.837812641504403</v>
      </c>
      <c r="AV34" s="14">
        <f>SUM(AV16:AV33)</f>
        <v>86661.2</v>
      </c>
      <c r="AW34" s="14">
        <f>SUM(AW16:AW33)</f>
        <v>6971.6</v>
      </c>
      <c r="AX34" s="15">
        <f t="shared" si="16"/>
        <v>8.044661278634498</v>
      </c>
      <c r="AY34" s="14">
        <f>SUM(AY16:AY33)</f>
        <v>14010.4</v>
      </c>
      <c r="AZ34" s="14">
        <f>SUM(AZ16:AZ33)</f>
        <v>2628.2000000000003</v>
      </c>
      <c r="BA34" s="15">
        <f t="shared" si="17"/>
        <v>18.75892194369897</v>
      </c>
      <c r="BB34" s="14">
        <f>SUM(BB16:BB33)</f>
        <v>12539.300000000001</v>
      </c>
      <c r="BC34" s="14">
        <f>SUM(BC16:BC33)</f>
        <v>2628.2000000000003</v>
      </c>
      <c r="BD34" s="15">
        <f t="shared" si="18"/>
        <v>20.959702694727778</v>
      </c>
      <c r="BE34" s="14">
        <f>SUM(BE16:BE33)</f>
        <v>99.5</v>
      </c>
      <c r="BF34" s="14">
        <f>SUM(BF16:BF33)</f>
        <v>0</v>
      </c>
      <c r="BG34" s="15">
        <f t="shared" si="19"/>
        <v>0</v>
      </c>
      <c r="BH34" s="14">
        <f>SUM(BH16:BH33)</f>
        <v>26556.000000000004</v>
      </c>
      <c r="BI34" s="14">
        <f>SUM(BI16:BI33)</f>
        <v>2102.5</v>
      </c>
      <c r="BJ34" s="15">
        <f t="shared" si="20"/>
        <v>7.9172315107696924</v>
      </c>
      <c r="BK34" s="14">
        <f>SUM(BK16:BK33)</f>
        <v>20656.3</v>
      </c>
      <c r="BL34" s="14">
        <f>SUM(BL16:BL33)</f>
        <v>2169.9</v>
      </c>
      <c r="BM34" s="15">
        <f>BL34/BK34*100</f>
        <v>10.504785464967105</v>
      </c>
      <c r="BN34" s="14">
        <f>SUM(BN16:BN33)</f>
        <v>12045.9</v>
      </c>
      <c r="BO34" s="14">
        <f>SUM(BO16:BO33)</f>
        <v>1158.1999999999998</v>
      </c>
      <c r="BP34" s="15">
        <f t="shared" si="22"/>
        <v>9.61488971351248</v>
      </c>
      <c r="BQ34" s="14">
        <f>SUM(BQ16:BQ33)</f>
        <v>2862.3999999999996</v>
      </c>
      <c r="BR34" s="14">
        <f>SUM(BR16:BR33)</f>
        <v>165.2</v>
      </c>
      <c r="BS34" s="15">
        <f>BR34/BQ34*100</f>
        <v>5.771380659586361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-540.6999999999971</v>
      </c>
      <c r="BX34" s="15">
        <f>SUM(D34-AW34)</f>
        <v>1479.6000000000004</v>
      </c>
      <c r="BY34" s="14"/>
    </row>
  </sheetData>
  <mergeCells count="43">
    <mergeCell ref="R1:T1"/>
    <mergeCell ref="R2:T2"/>
    <mergeCell ref="L3:N3"/>
    <mergeCell ref="R3:T3"/>
    <mergeCell ref="U4:W4"/>
    <mergeCell ref="C6:N6"/>
    <mergeCell ref="C7:R7"/>
    <mergeCell ref="J8:M8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BK12:BM13"/>
    <mergeCell ref="AJ12:AL13"/>
    <mergeCell ref="AM12:AO13"/>
    <mergeCell ref="AP12:AR13"/>
    <mergeCell ref="AY12:BA13"/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2011-03-05T07:03:56Z</cp:lastPrinted>
  <dcterms:created xsi:type="dcterms:W3CDTF">2000-02-11T11:57:28Z</dcterms:created>
  <dcterms:modified xsi:type="dcterms:W3CDTF">2011-03-05T07:05:47Z</dcterms:modified>
  <cp:category/>
  <cp:version/>
  <cp:contentType/>
  <cp:contentStatus/>
</cp:coreProperties>
</file>