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<sst xmlns="http://schemas.openxmlformats.org/spreadsheetml/2006/main" count="130" uniqueCount="54">
  <si>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</si>
  <si>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</si>
  <si>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</si>
  <si>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</si>
  <si>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</si>
  <si>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</si>
  <si>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</si>
  <si>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</si>
  <si>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</si>
  <si>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</si>
  <si>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</si>
  <si>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</si>
  <si>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</si>
  <si>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</si>
  <si>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</si>
  <si>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</si>
  <si>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</si>
  <si>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</si>
  <si>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</si>
  <si>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</si>
  <si>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</si>
  <si>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</si>
  <si>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</si>
  <si>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</si>
  <si>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</si>
  <si>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</si>
  <si>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</si>
  <si>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</si>
  <si>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</si>
  <si>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</si>
  <si>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</si>
  <si>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</si>
  <si>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</si>
  <si>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</si>
  <si>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</si>
  <si>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</si>
  <si>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</si>
  <si>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</si>
  <si>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</si>
  <si>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</si>
  <si>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</si>
  <si>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</si>
  <si>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</si>
  <si>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</si>
  <si>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</si>
  <si>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</si>
  <si>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</si>
  <si>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</si>
  <si>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</si>
  <si>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</si>
  <si>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</si>
  <si>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</si>
  <si>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</si>
  <si>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января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</si>
</sst>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2">
      <pane xSplit="1" topLeftCell="C2" activePane="topRight" state="frozen"/>
      <selection pane="topLeft" activeCell="B2" sqref="B2"/>
      <selection pane="topRight" activeCell="I35" sqref="I35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50"/>
      <c r="S1" s="50"/>
      <c r="T1" s="50"/>
    </row>
    <row r="2" spans="18:20" ht="12" customHeight="1">
      <c r="R2" s="50"/>
      <c r="S2" s="50"/>
      <c r="T2" s="50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6" t="s">
        <v>0</v>
      </c>
      <c r="M3" s="46"/>
      <c r="N3" s="46"/>
      <c r="O3" s="1"/>
      <c r="P3" s="1"/>
      <c r="Q3" s="1"/>
      <c r="R3" s="46"/>
      <c r="S3" s="46"/>
      <c r="T3" s="46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6" t="s">
        <v>0</v>
      </c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7" t="s">
        <v>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8" t="s">
        <v>53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9" t="s">
        <v>2</v>
      </c>
      <c r="K8" s="49"/>
      <c r="L8" s="49"/>
      <c r="M8" s="4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2" t="s">
        <v>3</v>
      </c>
      <c r="B10" s="42"/>
      <c r="C10" s="26" t="s">
        <v>4</v>
      </c>
      <c r="D10" s="27"/>
      <c r="E10" s="28"/>
      <c r="F10" s="23" t="s">
        <v>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/>
      <c r="AV10" s="42" t="s">
        <v>6</v>
      </c>
      <c r="AW10" s="42"/>
      <c r="AX10" s="42"/>
      <c r="AY10" s="23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6" t="s">
        <v>7</v>
      </c>
      <c r="BX10" s="27"/>
      <c r="BY10" s="28"/>
    </row>
    <row r="11" spans="1:77" ht="12.75">
      <c r="A11" s="42"/>
      <c r="B11" s="42"/>
      <c r="C11" s="39"/>
      <c r="D11" s="40"/>
      <c r="E11" s="41"/>
      <c r="F11" s="42" t="s">
        <v>8</v>
      </c>
      <c r="G11" s="42"/>
      <c r="H11" s="42"/>
      <c r="I11" s="43" t="s">
        <v>9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2" t="s">
        <v>10</v>
      </c>
      <c r="AH11" s="42"/>
      <c r="AI11" s="42"/>
      <c r="AJ11" s="23" t="s">
        <v>9</v>
      </c>
      <c r="AK11" s="24"/>
      <c r="AL11" s="24"/>
      <c r="AM11" s="24"/>
      <c r="AN11" s="24"/>
      <c r="AO11" s="24"/>
      <c r="AP11" s="24"/>
      <c r="AQ11" s="24"/>
      <c r="AR11" s="25"/>
      <c r="AS11" s="42" t="s">
        <v>11</v>
      </c>
      <c r="AT11" s="42"/>
      <c r="AU11" s="42"/>
      <c r="AV11" s="42"/>
      <c r="AW11" s="42"/>
      <c r="AX11" s="42"/>
      <c r="AY11" s="23" t="s">
        <v>9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39"/>
      <c r="BX11" s="40"/>
      <c r="BY11" s="41"/>
    </row>
    <row r="12" spans="1:77" ht="59.25" customHeight="1">
      <c r="A12" s="42"/>
      <c r="B12" s="42"/>
      <c r="C12" s="39"/>
      <c r="D12" s="40"/>
      <c r="E12" s="41"/>
      <c r="F12" s="42"/>
      <c r="G12" s="42"/>
      <c r="H12" s="42"/>
      <c r="I12" s="26" t="s">
        <v>12</v>
      </c>
      <c r="J12" s="27"/>
      <c r="K12" s="28"/>
      <c r="L12" s="26" t="s">
        <v>13</v>
      </c>
      <c r="M12" s="27"/>
      <c r="N12" s="28"/>
      <c r="O12" s="26" t="s">
        <v>14</v>
      </c>
      <c r="P12" s="27"/>
      <c r="Q12" s="28"/>
      <c r="R12" s="26" t="s">
        <v>15</v>
      </c>
      <c r="S12" s="27"/>
      <c r="T12" s="28"/>
      <c r="U12" s="26" t="s">
        <v>16</v>
      </c>
      <c r="V12" s="27"/>
      <c r="W12" s="28"/>
      <c r="X12" s="26" t="s">
        <v>17</v>
      </c>
      <c r="Y12" s="27"/>
      <c r="Z12" s="28"/>
      <c r="AA12" s="26" t="s">
        <v>18</v>
      </c>
      <c r="AB12" s="27"/>
      <c r="AC12" s="28"/>
      <c r="AD12" s="26" t="s">
        <v>19</v>
      </c>
      <c r="AE12" s="27"/>
      <c r="AF12" s="28"/>
      <c r="AG12" s="42"/>
      <c r="AH12" s="42"/>
      <c r="AI12" s="42"/>
      <c r="AJ12" s="26" t="s">
        <v>20</v>
      </c>
      <c r="AK12" s="27"/>
      <c r="AL12" s="28"/>
      <c r="AM12" s="26" t="s">
        <v>21</v>
      </c>
      <c r="AN12" s="27"/>
      <c r="AO12" s="28"/>
      <c r="AP12" s="26" t="s">
        <v>52</v>
      </c>
      <c r="AQ12" s="27"/>
      <c r="AR12" s="28"/>
      <c r="AS12" s="42"/>
      <c r="AT12" s="42"/>
      <c r="AU12" s="42"/>
      <c r="AV12" s="42"/>
      <c r="AW12" s="42"/>
      <c r="AX12" s="42"/>
      <c r="AY12" s="33" t="s">
        <v>22</v>
      </c>
      <c r="AZ12" s="34"/>
      <c r="BA12" s="35"/>
      <c r="BB12" s="32" t="s">
        <v>5</v>
      </c>
      <c r="BC12" s="32"/>
      <c r="BD12" s="32"/>
      <c r="BE12" s="33" t="s">
        <v>23</v>
      </c>
      <c r="BF12" s="34"/>
      <c r="BG12" s="35"/>
      <c r="BH12" s="33" t="s">
        <v>24</v>
      </c>
      <c r="BI12" s="34"/>
      <c r="BJ12" s="35"/>
      <c r="BK12" s="26" t="s">
        <v>25</v>
      </c>
      <c r="BL12" s="27"/>
      <c r="BM12" s="28"/>
      <c r="BN12" s="23" t="s">
        <v>26</v>
      </c>
      <c r="BO12" s="24"/>
      <c r="BP12" s="24"/>
      <c r="BQ12" s="24"/>
      <c r="BR12" s="24"/>
      <c r="BS12" s="25"/>
      <c r="BT12" s="26" t="s">
        <v>27</v>
      </c>
      <c r="BU12" s="27"/>
      <c r="BV12" s="28"/>
      <c r="BW12" s="39"/>
      <c r="BX12" s="40"/>
      <c r="BY12" s="41"/>
    </row>
    <row r="13" spans="1:77" ht="66" customHeight="1">
      <c r="A13" s="42"/>
      <c r="B13" s="42"/>
      <c r="C13" s="29"/>
      <c r="D13" s="30"/>
      <c r="E13" s="31"/>
      <c r="F13" s="42"/>
      <c r="G13" s="42"/>
      <c r="H13" s="42"/>
      <c r="I13" s="29"/>
      <c r="J13" s="30"/>
      <c r="K13" s="31"/>
      <c r="L13" s="29"/>
      <c r="M13" s="30"/>
      <c r="N13" s="31"/>
      <c r="O13" s="29"/>
      <c r="P13" s="30"/>
      <c r="Q13" s="31"/>
      <c r="R13" s="29"/>
      <c r="S13" s="30"/>
      <c r="T13" s="31"/>
      <c r="U13" s="29"/>
      <c r="V13" s="30"/>
      <c r="W13" s="31"/>
      <c r="X13" s="29"/>
      <c r="Y13" s="30"/>
      <c r="Z13" s="31"/>
      <c r="AA13" s="29"/>
      <c r="AB13" s="30"/>
      <c r="AC13" s="31"/>
      <c r="AD13" s="29"/>
      <c r="AE13" s="30"/>
      <c r="AF13" s="31"/>
      <c r="AG13" s="42"/>
      <c r="AH13" s="42"/>
      <c r="AI13" s="42"/>
      <c r="AJ13" s="29"/>
      <c r="AK13" s="30"/>
      <c r="AL13" s="31"/>
      <c r="AM13" s="29"/>
      <c r="AN13" s="30"/>
      <c r="AO13" s="31"/>
      <c r="AP13" s="29"/>
      <c r="AQ13" s="30"/>
      <c r="AR13" s="31"/>
      <c r="AS13" s="42"/>
      <c r="AT13" s="42"/>
      <c r="AU13" s="42"/>
      <c r="AV13" s="42"/>
      <c r="AW13" s="42"/>
      <c r="AX13" s="42"/>
      <c r="AY13" s="36"/>
      <c r="AZ13" s="37"/>
      <c r="BA13" s="38"/>
      <c r="BB13" s="32" t="s">
        <v>28</v>
      </c>
      <c r="BC13" s="32"/>
      <c r="BD13" s="32"/>
      <c r="BE13" s="36"/>
      <c r="BF13" s="37"/>
      <c r="BG13" s="38"/>
      <c r="BH13" s="36"/>
      <c r="BI13" s="37"/>
      <c r="BJ13" s="38"/>
      <c r="BK13" s="29"/>
      <c r="BL13" s="30"/>
      <c r="BM13" s="31"/>
      <c r="BN13" s="23" t="s">
        <v>29</v>
      </c>
      <c r="BO13" s="24"/>
      <c r="BP13" s="25"/>
      <c r="BQ13" s="23" t="s">
        <v>30</v>
      </c>
      <c r="BR13" s="24"/>
      <c r="BS13" s="25"/>
      <c r="BT13" s="29"/>
      <c r="BU13" s="30"/>
      <c r="BV13" s="31"/>
      <c r="BW13" s="29"/>
      <c r="BX13" s="30"/>
      <c r="BY13" s="31"/>
    </row>
    <row r="14" spans="1:77" ht="22.5">
      <c r="A14" s="42"/>
      <c r="B14" s="42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9">
        <v>1</v>
      </c>
      <c r="B15" s="20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3901</v>
      </c>
      <c r="D16" s="8">
        <f>G16+AH16</f>
        <v>3927.7</v>
      </c>
      <c r="E16" s="9">
        <f aca="true" t="shared" si="0" ref="E16:E32">D16/C16*100</f>
        <v>100.68443988720841</v>
      </c>
      <c r="F16" s="10">
        <v>411.5</v>
      </c>
      <c r="G16" s="10">
        <v>438.2</v>
      </c>
      <c r="H16" s="9">
        <f>G16/F16*100</f>
        <v>106.48845686512757</v>
      </c>
      <c r="I16" s="10">
        <v>84.9</v>
      </c>
      <c r="J16" s="10">
        <v>93.5</v>
      </c>
      <c r="K16" s="9">
        <f>J16/I16*100</f>
        <v>110.12956419316842</v>
      </c>
      <c r="L16" s="10">
        <v>2.1</v>
      </c>
      <c r="M16" s="10">
        <v>2.1</v>
      </c>
      <c r="N16" s="9">
        <f>M16/L16*100</f>
        <v>100</v>
      </c>
      <c r="O16" s="10">
        <v>16.6</v>
      </c>
      <c r="P16" s="10">
        <v>17.3</v>
      </c>
      <c r="Q16" s="9">
        <f>P16/O16*100</f>
        <v>104.2168674698795</v>
      </c>
      <c r="R16" s="10">
        <v>225.3</v>
      </c>
      <c r="S16" s="10">
        <v>239.4</v>
      </c>
      <c r="T16" s="9">
        <f>S16/R16*100</f>
        <v>106.2583222370173</v>
      </c>
      <c r="U16" s="10">
        <v>41.7</v>
      </c>
      <c r="V16" s="10">
        <v>44</v>
      </c>
      <c r="W16" s="9">
        <f>V16/U16*100</f>
        <v>105.515587529976</v>
      </c>
      <c r="X16" s="10">
        <v>0</v>
      </c>
      <c r="Y16" s="10"/>
      <c r="Z16" s="9" t="e">
        <f>Y16/X16*100</f>
        <v>#DIV/0!</v>
      </c>
      <c r="AA16" s="10">
        <v>17.1</v>
      </c>
      <c r="AB16" s="10">
        <v>17.6</v>
      </c>
      <c r="AC16" s="9">
        <f>AB16/AA16*100</f>
        <v>102.92397660818713</v>
      </c>
      <c r="AD16" s="10">
        <v>0</v>
      </c>
      <c r="AE16" s="10"/>
      <c r="AF16" s="9" t="e">
        <f>AE16/AD16*100</f>
        <v>#DIV/0!</v>
      </c>
      <c r="AG16" s="10">
        <v>3489.5</v>
      </c>
      <c r="AH16" s="10">
        <v>3489.5</v>
      </c>
      <c r="AI16" s="9">
        <f>AH16/AG16*100</f>
        <v>100</v>
      </c>
      <c r="AJ16" s="9">
        <v>2288.2</v>
      </c>
      <c r="AK16" s="9">
        <v>2288.2</v>
      </c>
      <c r="AL16" s="9">
        <f>AK16/AJ16*100</f>
        <v>100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6</v>
      </c>
      <c r="AT16" s="10">
        <v>6</v>
      </c>
      <c r="AU16" s="9">
        <f>AT16/AS16*100</f>
        <v>100</v>
      </c>
      <c r="AV16" s="11">
        <v>3976.1</v>
      </c>
      <c r="AW16" s="11">
        <v>3971.4</v>
      </c>
      <c r="AX16" s="9">
        <f>AW16/AV16*100</f>
        <v>99.88179371746185</v>
      </c>
      <c r="AY16" s="11">
        <v>734.3</v>
      </c>
      <c r="AZ16" s="11">
        <v>734.3</v>
      </c>
      <c r="BA16" s="9">
        <f>AZ16/AY16*100</f>
        <v>100</v>
      </c>
      <c r="BB16" s="9">
        <v>693.6</v>
      </c>
      <c r="BC16" s="11">
        <v>693.6</v>
      </c>
      <c r="BD16" s="9">
        <f>BC16/BB16*100</f>
        <v>100</v>
      </c>
      <c r="BE16" s="11">
        <v>37.5</v>
      </c>
      <c r="BF16" s="11">
        <v>37.5</v>
      </c>
      <c r="BG16" s="9">
        <f>BF16/BE16*100</f>
        <v>100</v>
      </c>
      <c r="BH16" s="11">
        <v>1007.3</v>
      </c>
      <c r="BI16" s="11">
        <v>1007.3</v>
      </c>
      <c r="BJ16" s="9">
        <f>BI16/BH16*100</f>
        <v>100</v>
      </c>
      <c r="BK16" s="11">
        <v>1262</v>
      </c>
      <c r="BL16" s="11">
        <v>1257.3</v>
      </c>
      <c r="BM16" s="9">
        <f>BL16/BK16*100</f>
        <v>99.62757527733756</v>
      </c>
      <c r="BN16" s="12">
        <v>722.3</v>
      </c>
      <c r="BO16" s="12">
        <v>717.6</v>
      </c>
      <c r="BP16" s="9">
        <f>BO16/BN16*100</f>
        <v>99.34930084452445</v>
      </c>
      <c r="BQ16" s="12">
        <v>402.7</v>
      </c>
      <c r="BR16" s="12">
        <v>402.7</v>
      </c>
      <c r="BS16" s="9">
        <f>BR16/BQ16*100</f>
        <v>100</v>
      </c>
      <c r="BT16" s="12"/>
      <c r="BU16" s="12"/>
      <c r="BV16" s="9" t="e">
        <f>BU16/BT16*100</f>
        <v>#DIV/0!</v>
      </c>
      <c r="BW16" s="13">
        <f>SUM(C16-AV16)</f>
        <v>-75.09999999999991</v>
      </c>
      <c r="BX16" s="13">
        <f>SUM(D16-AW16)</f>
        <v>-43.70000000000027</v>
      </c>
      <c r="BY16" s="9"/>
    </row>
    <row r="17" spans="1:77" ht="12.75">
      <c r="A17" s="6">
        <v>2</v>
      </c>
      <c r="B17" s="7" t="s">
        <v>35</v>
      </c>
      <c r="C17" s="8">
        <v>3597.4</v>
      </c>
      <c r="D17" s="8">
        <f aca="true" t="shared" si="1" ref="D17:D32">G17+AH17</f>
        <v>3644.2</v>
      </c>
      <c r="E17" s="9">
        <f t="shared" si="0"/>
        <v>101.30093956746538</v>
      </c>
      <c r="F17" s="10">
        <v>475.9</v>
      </c>
      <c r="G17" s="10">
        <v>522.7</v>
      </c>
      <c r="H17" s="9">
        <f aca="true" t="shared" si="2" ref="H17:H34">G17/F17*100</f>
        <v>109.83399873923094</v>
      </c>
      <c r="I17" s="10">
        <v>157.4</v>
      </c>
      <c r="J17" s="10">
        <v>174.8</v>
      </c>
      <c r="K17" s="9">
        <f aca="true" t="shared" si="3" ref="K17:K34">J17/I17*100</f>
        <v>111.0546378653113</v>
      </c>
      <c r="L17" s="10">
        <v>38</v>
      </c>
      <c r="M17" s="10">
        <v>39.5</v>
      </c>
      <c r="N17" s="9">
        <f aca="true" t="shared" si="4" ref="N17:N32">M17/L17*100</f>
        <v>103.94736842105263</v>
      </c>
      <c r="O17" s="10">
        <v>24.9</v>
      </c>
      <c r="P17" s="10">
        <v>25.5</v>
      </c>
      <c r="Q17" s="9">
        <f aca="true" t="shared" si="5" ref="Q17:Q32">P17/O17*100</f>
        <v>102.40963855421687</v>
      </c>
      <c r="R17" s="10">
        <v>199.9</v>
      </c>
      <c r="S17" s="10">
        <v>215.1</v>
      </c>
      <c r="T17" s="9">
        <f aca="true" t="shared" si="6" ref="T17:T32">S17/R17*100</f>
        <v>107.60380190095047</v>
      </c>
      <c r="U17" s="10">
        <v>20.5</v>
      </c>
      <c r="V17" s="10">
        <v>22.6</v>
      </c>
      <c r="W17" s="9">
        <f aca="true" t="shared" si="7" ref="W17:W32">V17/U17*100</f>
        <v>110.2439024390244</v>
      </c>
      <c r="X17" s="10">
        <v>0</v>
      </c>
      <c r="Y17" s="10"/>
      <c r="Z17" s="9" t="e">
        <f aca="true" t="shared" si="8" ref="Z17:Z32">Y17/X17*100</f>
        <v>#DIV/0!</v>
      </c>
      <c r="AA17" s="10">
        <v>2.8</v>
      </c>
      <c r="AB17" s="10">
        <v>2.8</v>
      </c>
      <c r="AC17" s="9">
        <f aca="true" t="shared" si="9" ref="AC17:AC32">AB17/AA17*100</f>
        <v>100</v>
      </c>
      <c r="AD17" s="10">
        <v>0</v>
      </c>
      <c r="AE17" s="10"/>
      <c r="AF17" s="9" t="e">
        <f aca="true" t="shared" si="10" ref="AF17:AF32">AE17/AD17*100</f>
        <v>#DIV/0!</v>
      </c>
      <c r="AG17" s="10">
        <v>3121.5</v>
      </c>
      <c r="AH17" s="10">
        <v>3121.5</v>
      </c>
      <c r="AI17" s="9">
        <f aca="true" t="shared" si="11" ref="AI17:AI32">AH17/AG17*100</f>
        <v>100</v>
      </c>
      <c r="AJ17" s="9">
        <v>1962.9</v>
      </c>
      <c r="AK17" s="9">
        <v>1962.9</v>
      </c>
      <c r="AL17" s="9">
        <f aca="true" t="shared" si="12" ref="AL17:AL32">AK17/AJ17*100</f>
        <v>100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279.3</v>
      </c>
      <c r="AT17" s="10">
        <v>279</v>
      </c>
      <c r="AU17" s="9">
        <f aca="true" t="shared" si="15" ref="AU17:AU34">AT17/AS17*100</f>
        <v>99.89258861439312</v>
      </c>
      <c r="AV17" s="16">
        <v>3602.7</v>
      </c>
      <c r="AW17" s="11">
        <v>3602.7</v>
      </c>
      <c r="AX17" s="9">
        <f aca="true" t="shared" si="16" ref="AX17:AX34">AW17/AV17*100</f>
        <v>100</v>
      </c>
      <c r="AY17" s="11">
        <v>761.1</v>
      </c>
      <c r="AZ17" s="11">
        <v>761.1</v>
      </c>
      <c r="BA17" s="9">
        <f aca="true" t="shared" si="17" ref="BA17:BA34">AZ17/AY17*100</f>
        <v>100</v>
      </c>
      <c r="BB17" s="9">
        <v>716.6</v>
      </c>
      <c r="BC17" s="11">
        <v>716.6</v>
      </c>
      <c r="BD17" s="9">
        <f aca="true" t="shared" si="18" ref="BD17:BD34">BC17/BB17*100</f>
        <v>100</v>
      </c>
      <c r="BE17" s="11">
        <v>103.4</v>
      </c>
      <c r="BF17" s="11">
        <v>103.4</v>
      </c>
      <c r="BG17" s="9">
        <f aca="true" t="shared" si="19" ref="BG17:BG34">BF17/BE17*100</f>
        <v>100</v>
      </c>
      <c r="BH17" s="11">
        <v>835.5</v>
      </c>
      <c r="BI17" s="11">
        <v>835.5</v>
      </c>
      <c r="BJ17" s="9">
        <f aca="true" t="shared" si="20" ref="BJ17:BJ34">BI17/BH17*100</f>
        <v>100</v>
      </c>
      <c r="BK17" s="11">
        <v>810.2</v>
      </c>
      <c r="BL17" s="11">
        <v>810.2</v>
      </c>
      <c r="BM17" s="9">
        <f aca="true" t="shared" si="21" ref="BM17:BM32">BL17/BK17*100</f>
        <v>100</v>
      </c>
      <c r="BN17" s="12">
        <v>518.3</v>
      </c>
      <c r="BO17" s="12">
        <v>518.3</v>
      </c>
      <c r="BP17" s="9">
        <f aca="true" t="shared" si="22" ref="BP17:BP34">BO17/BN17*100</f>
        <v>100</v>
      </c>
      <c r="BQ17" s="17">
        <v>135.2</v>
      </c>
      <c r="BR17" s="12">
        <v>135.2</v>
      </c>
      <c r="BS17" s="9">
        <f aca="true" t="shared" si="23" ref="BS17:BS32">BR17/BQ17*100</f>
        <v>100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-5.299999999999727</v>
      </c>
      <c r="BX17" s="13">
        <f aca="true" t="shared" si="25" ref="BX17:BX32">SUM(D17-AW17)</f>
        <v>41.5</v>
      </c>
      <c r="BY17" s="9"/>
    </row>
    <row r="18" spans="1:77" ht="12.75">
      <c r="A18" s="6">
        <v>3</v>
      </c>
      <c r="B18" s="7" t="s">
        <v>36</v>
      </c>
      <c r="C18" s="8">
        <v>6500.7</v>
      </c>
      <c r="D18" s="8">
        <f t="shared" si="1"/>
        <v>6608.099999999999</v>
      </c>
      <c r="E18" s="9">
        <f t="shared" si="0"/>
        <v>101.65212977064009</v>
      </c>
      <c r="F18" s="10">
        <v>786.3</v>
      </c>
      <c r="G18" s="10">
        <v>893.7</v>
      </c>
      <c r="H18" s="9">
        <f t="shared" si="2"/>
        <v>113.65890881342999</v>
      </c>
      <c r="I18" s="10">
        <v>227.8</v>
      </c>
      <c r="J18" s="10">
        <v>254.5</v>
      </c>
      <c r="K18" s="9">
        <f t="shared" si="3"/>
        <v>111.72080772607549</v>
      </c>
      <c r="L18" s="10">
        <v>1.5</v>
      </c>
      <c r="M18" s="10">
        <v>1.5</v>
      </c>
      <c r="N18" s="9">
        <f t="shared" si="4"/>
        <v>100</v>
      </c>
      <c r="O18" s="10">
        <v>44.6</v>
      </c>
      <c r="P18" s="10">
        <v>44.7</v>
      </c>
      <c r="Q18" s="9">
        <f t="shared" si="5"/>
        <v>100.22421524663679</v>
      </c>
      <c r="R18" s="10">
        <v>271.5</v>
      </c>
      <c r="S18" s="10">
        <v>348.2</v>
      </c>
      <c r="T18" s="9">
        <f t="shared" si="6"/>
        <v>128.25046040515653</v>
      </c>
      <c r="U18" s="10">
        <v>35.3</v>
      </c>
      <c r="V18" s="10">
        <v>39.3</v>
      </c>
      <c r="W18" s="9">
        <f t="shared" si="7"/>
        <v>111.3314447592068</v>
      </c>
      <c r="X18" s="10">
        <v>0</v>
      </c>
      <c r="Y18" s="10"/>
      <c r="Z18" s="9" t="e">
        <f t="shared" si="8"/>
        <v>#DIV/0!</v>
      </c>
      <c r="AA18" s="10">
        <v>38.8</v>
      </c>
      <c r="AB18" s="10">
        <v>38.8</v>
      </c>
      <c r="AC18" s="9">
        <f t="shared" si="9"/>
        <v>100</v>
      </c>
      <c r="AD18" s="10">
        <v>0</v>
      </c>
      <c r="AE18" s="10"/>
      <c r="AF18" s="9" t="e">
        <f t="shared" si="10"/>
        <v>#DIV/0!</v>
      </c>
      <c r="AG18" s="10">
        <v>5714.4</v>
      </c>
      <c r="AH18" s="10">
        <v>5714.4</v>
      </c>
      <c r="AI18" s="9">
        <f t="shared" si="11"/>
        <v>100</v>
      </c>
      <c r="AJ18" s="9">
        <v>1810.6</v>
      </c>
      <c r="AK18" s="9">
        <v>1810.6</v>
      </c>
      <c r="AL18" s="9">
        <f t="shared" si="12"/>
        <v>100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123.9</v>
      </c>
      <c r="AT18" s="10">
        <v>3.9</v>
      </c>
      <c r="AU18" s="9">
        <f t="shared" si="15"/>
        <v>3.147699757869249</v>
      </c>
      <c r="AV18" s="11">
        <v>6596.1</v>
      </c>
      <c r="AW18" s="11">
        <v>6487.6</v>
      </c>
      <c r="AX18" s="9">
        <f t="shared" si="16"/>
        <v>98.35508861296827</v>
      </c>
      <c r="AY18" s="16">
        <v>829.1</v>
      </c>
      <c r="AZ18" s="11">
        <v>829.1</v>
      </c>
      <c r="BA18" s="9">
        <f t="shared" si="17"/>
        <v>100</v>
      </c>
      <c r="BB18" s="9">
        <v>699.2</v>
      </c>
      <c r="BC18" s="11">
        <v>699.2</v>
      </c>
      <c r="BD18" s="9">
        <f t="shared" si="18"/>
        <v>100</v>
      </c>
      <c r="BE18" s="11">
        <v>7.5</v>
      </c>
      <c r="BF18" s="11">
        <v>7.5</v>
      </c>
      <c r="BG18" s="9">
        <f t="shared" si="19"/>
        <v>100</v>
      </c>
      <c r="BH18" s="16">
        <v>812.6</v>
      </c>
      <c r="BI18" s="11">
        <v>704.2</v>
      </c>
      <c r="BJ18" s="9">
        <f t="shared" si="20"/>
        <v>86.66010337189269</v>
      </c>
      <c r="BK18" s="11">
        <v>2678.3</v>
      </c>
      <c r="BL18" s="11">
        <v>2678.3</v>
      </c>
      <c r="BM18" s="9">
        <f t="shared" si="21"/>
        <v>100</v>
      </c>
      <c r="BN18" s="12">
        <v>804.1</v>
      </c>
      <c r="BO18" s="12">
        <v>804</v>
      </c>
      <c r="BP18" s="9">
        <f t="shared" si="22"/>
        <v>99.98756373585374</v>
      </c>
      <c r="BQ18" s="12">
        <v>315.2</v>
      </c>
      <c r="BR18" s="12">
        <v>315.2</v>
      </c>
      <c r="BS18" s="9">
        <f t="shared" si="23"/>
        <v>100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-95.40000000000055</v>
      </c>
      <c r="BX18" s="13">
        <f t="shared" si="25"/>
        <v>120.49999999999909</v>
      </c>
      <c r="BY18" s="9"/>
    </row>
    <row r="19" spans="1:77" ht="12.75">
      <c r="A19" s="6">
        <v>4</v>
      </c>
      <c r="B19" s="7" t="s">
        <v>37</v>
      </c>
      <c r="C19" s="8">
        <v>2976.6</v>
      </c>
      <c r="D19" s="8">
        <f t="shared" si="1"/>
        <v>3014.1</v>
      </c>
      <c r="E19" s="9">
        <f t="shared" si="0"/>
        <v>101.25982664785325</v>
      </c>
      <c r="F19" s="10">
        <v>622.4</v>
      </c>
      <c r="G19" s="10">
        <v>659.9</v>
      </c>
      <c r="H19" s="9">
        <f t="shared" si="2"/>
        <v>106.02506426735219</v>
      </c>
      <c r="I19" s="10">
        <v>209.3</v>
      </c>
      <c r="J19" s="10">
        <v>229.8</v>
      </c>
      <c r="K19" s="9">
        <f t="shared" si="3"/>
        <v>109.79455327281413</v>
      </c>
      <c r="L19" s="10">
        <v>69.5</v>
      </c>
      <c r="M19" s="10">
        <v>69.5</v>
      </c>
      <c r="N19" s="9">
        <f t="shared" si="4"/>
        <v>100</v>
      </c>
      <c r="O19" s="10">
        <v>29.4</v>
      </c>
      <c r="P19" s="10">
        <v>30.3</v>
      </c>
      <c r="Q19" s="9">
        <f t="shared" si="5"/>
        <v>103.06122448979593</v>
      </c>
      <c r="R19" s="10">
        <v>196.8</v>
      </c>
      <c r="S19" s="10">
        <v>210.9</v>
      </c>
      <c r="T19" s="9">
        <f t="shared" si="6"/>
        <v>107.16463414634146</v>
      </c>
      <c r="U19" s="10">
        <v>17.5</v>
      </c>
      <c r="V19" s="10">
        <v>18.1</v>
      </c>
      <c r="W19" s="9">
        <f t="shared" si="7"/>
        <v>103.42857142857144</v>
      </c>
      <c r="X19" s="10">
        <v>0</v>
      </c>
      <c r="Y19" s="10"/>
      <c r="Z19" s="9" t="e">
        <f t="shared" si="8"/>
        <v>#DIV/0!</v>
      </c>
      <c r="AA19" s="10">
        <v>75.2</v>
      </c>
      <c r="AB19" s="10">
        <v>76.7</v>
      </c>
      <c r="AC19" s="9">
        <f t="shared" si="9"/>
        <v>101.99468085106382</v>
      </c>
      <c r="AD19" s="10">
        <v>0</v>
      </c>
      <c r="AE19" s="10"/>
      <c r="AF19" s="9" t="e">
        <f t="shared" si="10"/>
        <v>#DIV/0!</v>
      </c>
      <c r="AG19" s="10">
        <v>2354.2</v>
      </c>
      <c r="AH19" s="10">
        <v>2354.2</v>
      </c>
      <c r="AI19" s="9">
        <f t="shared" si="11"/>
        <v>100</v>
      </c>
      <c r="AJ19" s="9">
        <v>1489.5</v>
      </c>
      <c r="AK19" s="9">
        <v>1489.5</v>
      </c>
      <c r="AL19" s="9">
        <f t="shared" si="12"/>
        <v>100</v>
      </c>
      <c r="AM19" s="9">
        <v>153</v>
      </c>
      <c r="AN19" s="9">
        <v>153</v>
      </c>
      <c r="AO19" s="9">
        <f t="shared" si="13"/>
        <v>100</v>
      </c>
      <c r="AP19" s="11"/>
      <c r="AQ19" s="11"/>
      <c r="AR19" s="9" t="e">
        <f t="shared" si="14"/>
        <v>#DIV/0!</v>
      </c>
      <c r="AS19" s="10">
        <v>246.7</v>
      </c>
      <c r="AT19" s="10">
        <v>240.7</v>
      </c>
      <c r="AU19" s="9">
        <f t="shared" si="15"/>
        <v>97.56789623023916</v>
      </c>
      <c r="AV19" s="11">
        <v>3085.1</v>
      </c>
      <c r="AW19" s="11">
        <v>3085.1</v>
      </c>
      <c r="AX19" s="9">
        <f t="shared" si="16"/>
        <v>100</v>
      </c>
      <c r="AY19" s="11">
        <v>692.1</v>
      </c>
      <c r="AZ19" s="11">
        <v>692.1</v>
      </c>
      <c r="BA19" s="9">
        <f t="shared" si="17"/>
        <v>100</v>
      </c>
      <c r="BB19" s="9">
        <v>671</v>
      </c>
      <c r="BC19" s="11">
        <v>671</v>
      </c>
      <c r="BD19" s="9">
        <f t="shared" si="18"/>
        <v>100</v>
      </c>
      <c r="BE19" s="11">
        <v>57.5</v>
      </c>
      <c r="BF19" s="11">
        <v>57.5</v>
      </c>
      <c r="BG19" s="9">
        <f t="shared" si="19"/>
        <v>100</v>
      </c>
      <c r="BH19" s="16">
        <v>831.6</v>
      </c>
      <c r="BI19" s="11">
        <v>831.6</v>
      </c>
      <c r="BJ19" s="9">
        <f t="shared" si="20"/>
        <v>100</v>
      </c>
      <c r="BK19" s="11">
        <v>887.2</v>
      </c>
      <c r="BL19" s="11">
        <v>887.2</v>
      </c>
      <c r="BM19" s="9">
        <f t="shared" si="21"/>
        <v>100</v>
      </c>
      <c r="BN19" s="12">
        <v>673.2</v>
      </c>
      <c r="BO19" s="12">
        <v>673.2</v>
      </c>
      <c r="BP19" s="9">
        <f t="shared" si="22"/>
        <v>100</v>
      </c>
      <c r="BQ19" s="12">
        <v>74</v>
      </c>
      <c r="BR19" s="12">
        <v>74</v>
      </c>
      <c r="BS19" s="9">
        <f t="shared" si="23"/>
        <v>100</v>
      </c>
      <c r="BT19" s="12"/>
      <c r="BU19" s="12"/>
      <c r="BV19" s="9" t="e">
        <f t="shared" si="24"/>
        <v>#DIV/0!</v>
      </c>
      <c r="BW19" s="13">
        <f t="shared" si="26"/>
        <v>-108.5</v>
      </c>
      <c r="BX19" s="13">
        <f t="shared" si="25"/>
        <v>-71</v>
      </c>
      <c r="BY19" s="9"/>
    </row>
    <row r="20" spans="1:77" ht="12.75">
      <c r="A20" s="6">
        <v>5</v>
      </c>
      <c r="B20" s="7" t="s">
        <v>38</v>
      </c>
      <c r="C20" s="8">
        <v>3287.7</v>
      </c>
      <c r="D20" s="8">
        <f t="shared" si="1"/>
        <v>3512.1000000000004</v>
      </c>
      <c r="E20" s="9">
        <f t="shared" si="0"/>
        <v>106.8254402773976</v>
      </c>
      <c r="F20" s="10">
        <v>1976.5</v>
      </c>
      <c r="G20" s="10">
        <v>2200.9</v>
      </c>
      <c r="H20" s="9">
        <f t="shared" si="2"/>
        <v>111.35340247912977</v>
      </c>
      <c r="I20" s="10">
        <v>1117.5</v>
      </c>
      <c r="J20" s="10">
        <v>1284.3</v>
      </c>
      <c r="K20" s="9">
        <f t="shared" si="3"/>
        <v>114.92617449664428</v>
      </c>
      <c r="L20" s="10">
        <v>8.4</v>
      </c>
      <c r="M20" s="10">
        <v>8.4</v>
      </c>
      <c r="N20" s="9">
        <f t="shared" si="4"/>
        <v>100</v>
      </c>
      <c r="O20" s="10">
        <v>11.5</v>
      </c>
      <c r="P20" s="10">
        <v>12</v>
      </c>
      <c r="Q20" s="9">
        <f t="shared" si="5"/>
        <v>104.34782608695652</v>
      </c>
      <c r="R20" s="10">
        <v>512.8</v>
      </c>
      <c r="S20" s="10">
        <v>550.8</v>
      </c>
      <c r="T20" s="9">
        <f t="shared" si="6"/>
        <v>107.41029641185646</v>
      </c>
      <c r="U20" s="10">
        <v>92.5</v>
      </c>
      <c r="V20" s="10">
        <v>99.6</v>
      </c>
      <c r="W20" s="9">
        <f t="shared" si="7"/>
        <v>107.67567567567566</v>
      </c>
      <c r="X20" s="10">
        <v>0</v>
      </c>
      <c r="Y20" s="10"/>
      <c r="Z20" s="9" t="e">
        <f t="shared" si="8"/>
        <v>#DIV/0!</v>
      </c>
      <c r="AA20" s="10">
        <v>2.8</v>
      </c>
      <c r="AB20" s="10">
        <v>2.8</v>
      </c>
      <c r="AC20" s="9">
        <f t="shared" si="9"/>
        <v>100</v>
      </c>
      <c r="AD20" s="10">
        <v>0</v>
      </c>
      <c r="AE20" s="10"/>
      <c r="AF20" s="9" t="e">
        <f t="shared" si="10"/>
        <v>#DIV/0!</v>
      </c>
      <c r="AG20" s="10">
        <v>1311.2</v>
      </c>
      <c r="AH20" s="10">
        <v>1311.2</v>
      </c>
      <c r="AI20" s="9">
        <f t="shared" si="11"/>
        <v>100</v>
      </c>
      <c r="AJ20" s="9">
        <v>973.5</v>
      </c>
      <c r="AK20" s="9">
        <v>973.5</v>
      </c>
      <c r="AL20" s="9">
        <f t="shared" si="12"/>
        <v>100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135.1</v>
      </c>
      <c r="AT20" s="10">
        <v>404.5</v>
      </c>
      <c r="AU20" s="9">
        <f t="shared" si="15"/>
        <v>299.4078460399704</v>
      </c>
      <c r="AV20" s="11">
        <v>3303.6</v>
      </c>
      <c r="AW20" s="11">
        <v>3279.6</v>
      </c>
      <c r="AX20" s="9">
        <f t="shared" si="16"/>
        <v>99.27351979658555</v>
      </c>
      <c r="AY20" s="11">
        <v>925.9</v>
      </c>
      <c r="AZ20" s="11">
        <v>923.9</v>
      </c>
      <c r="BA20" s="9">
        <f t="shared" si="17"/>
        <v>99.78399395183065</v>
      </c>
      <c r="BB20" s="9">
        <v>719.4</v>
      </c>
      <c r="BC20" s="11">
        <v>717.5</v>
      </c>
      <c r="BD20" s="9">
        <f t="shared" si="18"/>
        <v>99.7358910202947</v>
      </c>
      <c r="BE20" s="11">
        <v>7.5</v>
      </c>
      <c r="BF20" s="11">
        <v>7.5</v>
      </c>
      <c r="BG20" s="9">
        <f t="shared" si="19"/>
        <v>100</v>
      </c>
      <c r="BH20" s="11">
        <v>787.5</v>
      </c>
      <c r="BI20" s="11">
        <v>784.5</v>
      </c>
      <c r="BJ20" s="9">
        <f t="shared" si="20"/>
        <v>99.61904761904762</v>
      </c>
      <c r="BK20" s="11">
        <v>1246.3</v>
      </c>
      <c r="BL20" s="11">
        <v>1227.4</v>
      </c>
      <c r="BM20" s="9">
        <f t="shared" si="21"/>
        <v>98.48351119313168</v>
      </c>
      <c r="BN20" s="17">
        <v>993.2</v>
      </c>
      <c r="BO20" s="12">
        <v>974.2</v>
      </c>
      <c r="BP20" s="9">
        <f t="shared" si="22"/>
        <v>98.08699154248892</v>
      </c>
      <c r="BQ20" s="12">
        <v>166.1</v>
      </c>
      <c r="BR20" s="12">
        <v>166.1</v>
      </c>
      <c r="BS20" s="9">
        <f t="shared" si="23"/>
        <v>100</v>
      </c>
      <c r="BT20" s="12"/>
      <c r="BU20" s="12"/>
      <c r="BV20" s="9" t="e">
        <f t="shared" si="24"/>
        <v>#DIV/0!</v>
      </c>
      <c r="BW20" s="13">
        <f t="shared" si="26"/>
        <v>-15.900000000000091</v>
      </c>
      <c r="BX20" s="13">
        <f t="shared" si="25"/>
        <v>232.50000000000045</v>
      </c>
      <c r="BY20" s="9"/>
    </row>
    <row r="21" spans="1:77" ht="12.75">
      <c r="A21" s="6">
        <v>6</v>
      </c>
      <c r="B21" s="7" t="s">
        <v>39</v>
      </c>
      <c r="C21" s="8">
        <v>3276.8</v>
      </c>
      <c r="D21" s="8">
        <f t="shared" si="1"/>
        <v>3310.3</v>
      </c>
      <c r="E21" s="9">
        <f t="shared" si="0"/>
        <v>101.0223388671875</v>
      </c>
      <c r="F21" s="10">
        <v>563.2</v>
      </c>
      <c r="G21" s="10">
        <v>596.7</v>
      </c>
      <c r="H21" s="9">
        <f t="shared" si="2"/>
        <v>105.94815340909092</v>
      </c>
      <c r="I21" s="10">
        <v>215.8</v>
      </c>
      <c r="J21" s="10">
        <v>239.2</v>
      </c>
      <c r="K21" s="9">
        <f t="shared" si="3"/>
        <v>110.84337349397589</v>
      </c>
      <c r="L21" s="10">
        <v>6.9</v>
      </c>
      <c r="M21" s="10">
        <v>6.9</v>
      </c>
      <c r="N21" s="9">
        <f t="shared" si="4"/>
        <v>100</v>
      </c>
      <c r="O21" s="10">
        <v>15.5</v>
      </c>
      <c r="P21" s="10">
        <v>16.2</v>
      </c>
      <c r="Q21" s="9">
        <f t="shared" si="5"/>
        <v>104.51612903225806</v>
      </c>
      <c r="R21" s="10">
        <v>271</v>
      </c>
      <c r="S21" s="10">
        <v>280.3</v>
      </c>
      <c r="T21" s="9">
        <f t="shared" si="6"/>
        <v>103.43173431734319</v>
      </c>
      <c r="U21" s="10">
        <v>6.2</v>
      </c>
      <c r="V21" s="10">
        <v>6.2</v>
      </c>
      <c r="W21" s="9">
        <f t="shared" si="7"/>
        <v>100</v>
      </c>
      <c r="X21" s="10">
        <v>0</v>
      </c>
      <c r="Y21" s="10"/>
      <c r="Z21" s="9" t="e">
        <f t="shared" si="8"/>
        <v>#DIV/0!</v>
      </c>
      <c r="AA21" s="10">
        <v>2.8</v>
      </c>
      <c r="AB21" s="10">
        <v>2.8</v>
      </c>
      <c r="AC21" s="9">
        <f t="shared" si="9"/>
        <v>100</v>
      </c>
      <c r="AD21" s="10">
        <v>0</v>
      </c>
      <c r="AE21" s="10"/>
      <c r="AF21" s="9" t="e">
        <f t="shared" si="10"/>
        <v>#DIV/0!</v>
      </c>
      <c r="AG21" s="10">
        <v>2713.6</v>
      </c>
      <c r="AH21" s="10">
        <v>2713.6</v>
      </c>
      <c r="AI21" s="9">
        <f t="shared" si="11"/>
        <v>100</v>
      </c>
      <c r="AJ21" s="9">
        <v>1525.2</v>
      </c>
      <c r="AK21" s="9">
        <v>1525.2</v>
      </c>
      <c r="AL21" s="9">
        <f t="shared" si="12"/>
        <v>100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93</v>
      </c>
      <c r="AT21" s="10">
        <v>93.8</v>
      </c>
      <c r="AU21" s="9">
        <f t="shared" si="15"/>
        <v>100.86021505376344</v>
      </c>
      <c r="AV21" s="11">
        <v>3384.5</v>
      </c>
      <c r="AW21" s="11">
        <v>3382.2</v>
      </c>
      <c r="AX21" s="9">
        <f t="shared" si="16"/>
        <v>99.93204313783424</v>
      </c>
      <c r="AY21" s="11">
        <v>715.9</v>
      </c>
      <c r="AZ21" s="11">
        <v>713.7</v>
      </c>
      <c r="BA21" s="9">
        <f t="shared" si="17"/>
        <v>99.69269451040648</v>
      </c>
      <c r="BB21" s="9">
        <v>678</v>
      </c>
      <c r="BC21" s="11">
        <v>675.8</v>
      </c>
      <c r="BD21" s="9">
        <f t="shared" si="18"/>
        <v>99.67551622418878</v>
      </c>
      <c r="BE21" s="11">
        <v>7.5</v>
      </c>
      <c r="BF21" s="11">
        <v>7.5</v>
      </c>
      <c r="BG21" s="9">
        <f t="shared" si="19"/>
        <v>100</v>
      </c>
      <c r="BH21" s="11">
        <v>756.8</v>
      </c>
      <c r="BI21" s="11">
        <v>756.8</v>
      </c>
      <c r="BJ21" s="9">
        <f t="shared" si="20"/>
        <v>100</v>
      </c>
      <c r="BK21" s="16">
        <v>904.8</v>
      </c>
      <c r="BL21" s="11">
        <v>904.8</v>
      </c>
      <c r="BM21" s="9">
        <f t="shared" si="21"/>
        <v>100</v>
      </c>
      <c r="BN21" s="12">
        <v>584.8</v>
      </c>
      <c r="BO21" s="12">
        <v>584.8</v>
      </c>
      <c r="BP21" s="9">
        <f t="shared" si="22"/>
        <v>100</v>
      </c>
      <c r="BQ21" s="12">
        <v>161.1</v>
      </c>
      <c r="BR21" s="12">
        <v>161.1</v>
      </c>
      <c r="BS21" s="9">
        <f t="shared" si="23"/>
        <v>100</v>
      </c>
      <c r="BT21" s="12"/>
      <c r="BU21" s="12"/>
      <c r="BV21" s="9" t="e">
        <f t="shared" si="24"/>
        <v>#DIV/0!</v>
      </c>
      <c r="BW21" s="13">
        <f t="shared" si="26"/>
        <v>-107.69999999999982</v>
      </c>
      <c r="BX21" s="13">
        <f t="shared" si="25"/>
        <v>-71.89999999999964</v>
      </c>
      <c r="BY21" s="9"/>
    </row>
    <row r="22" spans="1:77" ht="12.75">
      <c r="A22" s="6">
        <v>7</v>
      </c>
      <c r="B22" s="7" t="s">
        <v>40</v>
      </c>
      <c r="C22" s="8">
        <v>1837.6</v>
      </c>
      <c r="D22" s="8">
        <f t="shared" si="1"/>
        <v>1853.1</v>
      </c>
      <c r="E22" s="9">
        <f t="shared" si="0"/>
        <v>100.8434915106661</v>
      </c>
      <c r="F22" s="10">
        <v>370.8</v>
      </c>
      <c r="G22" s="10">
        <v>386.4</v>
      </c>
      <c r="H22" s="9">
        <f t="shared" si="2"/>
        <v>104.20711974110031</v>
      </c>
      <c r="I22" s="10">
        <v>19.4</v>
      </c>
      <c r="J22" s="10">
        <v>22.6</v>
      </c>
      <c r="K22" s="9">
        <f t="shared" si="3"/>
        <v>116.49484536082475</v>
      </c>
      <c r="L22" s="10">
        <v>0.3</v>
      </c>
      <c r="M22" s="10">
        <v>0.3</v>
      </c>
      <c r="N22" s="9">
        <f t="shared" si="4"/>
        <v>100</v>
      </c>
      <c r="O22" s="10">
        <v>16.5</v>
      </c>
      <c r="P22" s="10">
        <v>18.4</v>
      </c>
      <c r="Q22" s="9">
        <f t="shared" si="5"/>
        <v>111.5151515151515</v>
      </c>
      <c r="R22" s="10">
        <v>72.2</v>
      </c>
      <c r="S22" s="10">
        <v>78.8</v>
      </c>
      <c r="T22" s="9">
        <f t="shared" si="6"/>
        <v>109.14127423822715</v>
      </c>
      <c r="U22" s="10">
        <v>12</v>
      </c>
      <c r="V22" s="10">
        <v>13.3</v>
      </c>
      <c r="W22" s="9">
        <f t="shared" si="7"/>
        <v>110.83333333333334</v>
      </c>
      <c r="X22" s="10">
        <v>0</v>
      </c>
      <c r="Y22" s="10"/>
      <c r="Z22" s="9" t="e">
        <f t="shared" si="8"/>
        <v>#DIV/0!</v>
      </c>
      <c r="AA22" s="10">
        <v>26.8</v>
      </c>
      <c r="AB22" s="10">
        <v>27.7</v>
      </c>
      <c r="AC22" s="9">
        <f t="shared" si="9"/>
        <v>103.35820895522387</v>
      </c>
      <c r="AD22" s="10">
        <v>0</v>
      </c>
      <c r="AE22" s="10"/>
      <c r="AF22" s="9" t="e">
        <f t="shared" si="10"/>
        <v>#DIV/0!</v>
      </c>
      <c r="AG22" s="10">
        <v>1466.7</v>
      </c>
      <c r="AH22" s="10">
        <v>1466.7</v>
      </c>
      <c r="AI22" s="9">
        <f t="shared" si="11"/>
        <v>100</v>
      </c>
      <c r="AJ22" s="9">
        <v>1070.2</v>
      </c>
      <c r="AK22" s="9">
        <v>1070.2</v>
      </c>
      <c r="AL22" s="9">
        <f t="shared" si="12"/>
        <v>100</v>
      </c>
      <c r="AM22" s="9">
        <v>229.9</v>
      </c>
      <c r="AN22" s="9">
        <v>229.9</v>
      </c>
      <c r="AO22" s="9">
        <f t="shared" si="13"/>
        <v>100</v>
      </c>
      <c r="AP22" s="11"/>
      <c r="AQ22" s="11"/>
      <c r="AR22" s="9" t="e">
        <f t="shared" si="14"/>
        <v>#DIV/0!</v>
      </c>
      <c r="AS22" s="10">
        <v>30.8</v>
      </c>
      <c r="AT22" s="10">
        <v>38.8</v>
      </c>
      <c r="AU22" s="9">
        <f t="shared" si="15"/>
        <v>125.97402597402596</v>
      </c>
      <c r="AV22" s="11">
        <v>1838.6</v>
      </c>
      <c r="AW22" s="11">
        <v>1814.8</v>
      </c>
      <c r="AX22" s="9">
        <f t="shared" si="16"/>
        <v>98.70553682149462</v>
      </c>
      <c r="AY22" s="11">
        <v>727.2</v>
      </c>
      <c r="AZ22" s="11">
        <v>727</v>
      </c>
      <c r="BA22" s="9">
        <f t="shared" si="17"/>
        <v>99.97249724972497</v>
      </c>
      <c r="BB22" s="9">
        <v>714</v>
      </c>
      <c r="BC22" s="11">
        <v>713.8</v>
      </c>
      <c r="BD22" s="9">
        <f t="shared" si="18"/>
        <v>99.9719887955182</v>
      </c>
      <c r="BE22" s="11">
        <v>102.6</v>
      </c>
      <c r="BF22" s="11">
        <v>102.6</v>
      </c>
      <c r="BG22" s="9">
        <f t="shared" si="19"/>
        <v>100</v>
      </c>
      <c r="BH22" s="16">
        <v>350</v>
      </c>
      <c r="BI22" s="11">
        <v>335.5</v>
      </c>
      <c r="BJ22" s="9">
        <f t="shared" si="20"/>
        <v>95.85714285714285</v>
      </c>
      <c r="BK22" s="11">
        <v>612.2</v>
      </c>
      <c r="BL22" s="11">
        <v>603.1</v>
      </c>
      <c r="BM22" s="9">
        <f t="shared" si="21"/>
        <v>98.51355766089512</v>
      </c>
      <c r="BN22" s="12">
        <v>446.2</v>
      </c>
      <c r="BO22" s="12">
        <v>443.1</v>
      </c>
      <c r="BP22" s="9">
        <f t="shared" si="22"/>
        <v>99.30524428507397</v>
      </c>
      <c r="BQ22" s="12">
        <v>118.7</v>
      </c>
      <c r="BR22" s="12">
        <v>112.6</v>
      </c>
      <c r="BS22" s="9">
        <f>BR22/BQ22*100</f>
        <v>94.86099410278011</v>
      </c>
      <c r="BT22" s="12"/>
      <c r="BU22" s="12"/>
      <c r="BV22" s="9" t="e">
        <f t="shared" si="24"/>
        <v>#DIV/0!</v>
      </c>
      <c r="BW22" s="13">
        <f t="shared" si="26"/>
        <v>-1</v>
      </c>
      <c r="BX22" s="13">
        <f t="shared" si="25"/>
        <v>38.299999999999955</v>
      </c>
      <c r="BY22" s="9"/>
    </row>
    <row r="23" spans="1:77" ht="12.75">
      <c r="A23" s="6">
        <v>8</v>
      </c>
      <c r="B23" s="7" t="s">
        <v>41</v>
      </c>
      <c r="C23" s="8">
        <v>4147.7</v>
      </c>
      <c r="D23" s="8">
        <f t="shared" si="1"/>
        <v>4040</v>
      </c>
      <c r="E23" s="9">
        <f t="shared" si="0"/>
        <v>97.40338018660944</v>
      </c>
      <c r="F23" s="10">
        <v>809.9</v>
      </c>
      <c r="G23" s="10">
        <v>845.5</v>
      </c>
      <c r="H23" s="9">
        <f t="shared" si="2"/>
        <v>104.39560439560441</v>
      </c>
      <c r="I23" s="10">
        <v>461.8</v>
      </c>
      <c r="J23" s="10">
        <v>491.5</v>
      </c>
      <c r="K23" s="9">
        <f t="shared" si="3"/>
        <v>106.43135556517973</v>
      </c>
      <c r="L23" s="10">
        <v>1.1</v>
      </c>
      <c r="M23" s="10">
        <v>1.1</v>
      </c>
      <c r="N23" s="9">
        <f t="shared" si="4"/>
        <v>100</v>
      </c>
      <c r="O23" s="10">
        <v>7.5</v>
      </c>
      <c r="P23" s="10">
        <v>8.1</v>
      </c>
      <c r="Q23" s="9">
        <f t="shared" si="5"/>
        <v>107.99999999999999</v>
      </c>
      <c r="R23" s="10">
        <v>222.5</v>
      </c>
      <c r="S23" s="10">
        <v>224.7</v>
      </c>
      <c r="T23" s="9">
        <f t="shared" si="6"/>
        <v>100.9887640449438</v>
      </c>
      <c r="U23" s="10">
        <v>4.9</v>
      </c>
      <c r="V23" s="10">
        <v>4.9</v>
      </c>
      <c r="W23" s="9">
        <f t="shared" si="7"/>
        <v>100</v>
      </c>
      <c r="X23" s="10">
        <v>0</v>
      </c>
      <c r="Y23" s="10"/>
      <c r="Z23" s="9" t="e">
        <f t="shared" si="8"/>
        <v>#DIV/0!</v>
      </c>
      <c r="AA23" s="10">
        <v>2.8</v>
      </c>
      <c r="AB23" s="10">
        <v>2.8</v>
      </c>
      <c r="AC23" s="9">
        <f t="shared" si="9"/>
        <v>100</v>
      </c>
      <c r="AD23" s="10">
        <v>0</v>
      </c>
      <c r="AE23" s="10"/>
      <c r="AF23" s="9" t="e">
        <f t="shared" si="10"/>
        <v>#DIV/0!</v>
      </c>
      <c r="AG23" s="10">
        <v>3337.9</v>
      </c>
      <c r="AH23" s="10">
        <v>3194.5</v>
      </c>
      <c r="AI23" s="9">
        <f t="shared" si="11"/>
        <v>95.70388567662303</v>
      </c>
      <c r="AJ23" s="9">
        <v>1228.2</v>
      </c>
      <c r="AK23" s="9">
        <v>1228.2</v>
      </c>
      <c r="AL23" s="9">
        <f t="shared" si="12"/>
        <v>100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108.7</v>
      </c>
      <c r="AT23" s="10">
        <v>108.7</v>
      </c>
      <c r="AU23" s="9">
        <f t="shared" si="15"/>
        <v>100</v>
      </c>
      <c r="AV23" s="11">
        <v>4198.3</v>
      </c>
      <c r="AW23" s="11">
        <v>4054.9</v>
      </c>
      <c r="AX23" s="9">
        <f t="shared" si="16"/>
        <v>96.58433175332873</v>
      </c>
      <c r="AY23" s="11">
        <v>711.6</v>
      </c>
      <c r="AZ23" s="11">
        <v>711.6</v>
      </c>
      <c r="BA23" s="9">
        <f t="shared" si="17"/>
        <v>100</v>
      </c>
      <c r="BB23" s="9">
        <v>666.2</v>
      </c>
      <c r="BC23" s="11">
        <v>666.1</v>
      </c>
      <c r="BD23" s="9">
        <f t="shared" si="18"/>
        <v>99.98498949264484</v>
      </c>
      <c r="BE23" s="11">
        <v>24.7</v>
      </c>
      <c r="BF23" s="11">
        <v>24.7</v>
      </c>
      <c r="BG23" s="9">
        <f t="shared" si="19"/>
        <v>100</v>
      </c>
      <c r="BH23" s="11">
        <v>1310.8</v>
      </c>
      <c r="BI23" s="11">
        <v>1310.8</v>
      </c>
      <c r="BJ23" s="9">
        <f t="shared" si="20"/>
        <v>100</v>
      </c>
      <c r="BK23" s="11">
        <v>758.5</v>
      </c>
      <c r="BL23" s="11">
        <v>758.5</v>
      </c>
      <c r="BM23" s="9">
        <f t="shared" si="21"/>
        <v>100</v>
      </c>
      <c r="BN23" s="12">
        <v>610.4</v>
      </c>
      <c r="BO23" s="12">
        <v>610.4</v>
      </c>
      <c r="BP23" s="9">
        <f t="shared" si="22"/>
        <v>100</v>
      </c>
      <c r="BQ23" s="17">
        <v>61.8</v>
      </c>
      <c r="BR23" s="12">
        <v>61.8</v>
      </c>
      <c r="BS23" s="9">
        <f t="shared" si="23"/>
        <v>100</v>
      </c>
      <c r="BT23" s="12"/>
      <c r="BU23" s="12"/>
      <c r="BV23" s="9" t="e">
        <f t="shared" si="24"/>
        <v>#DIV/0!</v>
      </c>
      <c r="BW23" s="13">
        <f t="shared" si="26"/>
        <v>-50.600000000000364</v>
      </c>
      <c r="BX23" s="13">
        <f t="shared" si="25"/>
        <v>-14.900000000000091</v>
      </c>
      <c r="BY23" s="9"/>
    </row>
    <row r="24" spans="1:77" ht="12.75">
      <c r="A24" s="6">
        <v>9</v>
      </c>
      <c r="B24" s="7" t="s">
        <v>42</v>
      </c>
      <c r="C24" s="18">
        <v>7464.6</v>
      </c>
      <c r="D24" s="8">
        <f t="shared" si="1"/>
        <v>7518</v>
      </c>
      <c r="E24" s="9">
        <f t="shared" si="0"/>
        <v>100.71537657744554</v>
      </c>
      <c r="F24" s="10">
        <v>1384.6</v>
      </c>
      <c r="G24" s="10">
        <v>1437.9</v>
      </c>
      <c r="H24" s="9">
        <f t="shared" si="2"/>
        <v>103.84948721652465</v>
      </c>
      <c r="I24" s="10">
        <v>765.8</v>
      </c>
      <c r="J24" s="10">
        <v>801.4</v>
      </c>
      <c r="K24" s="9">
        <f t="shared" si="3"/>
        <v>104.64873335074432</v>
      </c>
      <c r="L24" s="10">
        <v>50.3</v>
      </c>
      <c r="M24" s="10">
        <v>50.3</v>
      </c>
      <c r="N24" s="9">
        <f t="shared" si="4"/>
        <v>100</v>
      </c>
      <c r="O24" s="10">
        <v>13.6</v>
      </c>
      <c r="P24" s="10">
        <v>13.9</v>
      </c>
      <c r="Q24" s="9">
        <f t="shared" si="5"/>
        <v>102.20588235294119</v>
      </c>
      <c r="R24" s="10">
        <v>347.9</v>
      </c>
      <c r="S24" s="10">
        <v>357.4</v>
      </c>
      <c r="T24" s="9">
        <f t="shared" si="6"/>
        <v>102.73066973268182</v>
      </c>
      <c r="U24" s="10">
        <v>29.4</v>
      </c>
      <c r="V24" s="10">
        <v>37.3</v>
      </c>
      <c r="W24" s="9">
        <f t="shared" si="7"/>
        <v>126.87074829931973</v>
      </c>
      <c r="X24" s="10">
        <v>0</v>
      </c>
      <c r="Y24" s="10"/>
      <c r="Z24" s="9" t="e">
        <f t="shared" si="8"/>
        <v>#DIV/0!</v>
      </c>
      <c r="AA24" s="10">
        <v>25.6</v>
      </c>
      <c r="AB24" s="10">
        <v>25.6</v>
      </c>
      <c r="AC24" s="9">
        <f t="shared" si="9"/>
        <v>100</v>
      </c>
      <c r="AD24" s="10">
        <v>0</v>
      </c>
      <c r="AE24" s="10"/>
      <c r="AF24" s="9" t="e">
        <f t="shared" si="10"/>
        <v>#DIV/0!</v>
      </c>
      <c r="AG24" s="10">
        <v>6080</v>
      </c>
      <c r="AH24" s="10">
        <v>6080.1</v>
      </c>
      <c r="AI24" s="9">
        <f t="shared" si="11"/>
        <v>100.00164473684212</v>
      </c>
      <c r="AJ24" s="9">
        <v>2447</v>
      </c>
      <c r="AK24" s="9">
        <v>2447</v>
      </c>
      <c r="AL24" s="9">
        <f t="shared" si="12"/>
        <v>100</v>
      </c>
      <c r="AM24" s="9">
        <v>175.7</v>
      </c>
      <c r="AN24" s="9">
        <v>175.7</v>
      </c>
      <c r="AO24" s="9">
        <f t="shared" si="13"/>
        <v>100</v>
      </c>
      <c r="AP24" s="11"/>
      <c r="AQ24" s="11"/>
      <c r="AR24" s="9" t="e">
        <f t="shared" si="14"/>
        <v>#DIV/0!</v>
      </c>
      <c r="AS24" s="10">
        <v>772.5</v>
      </c>
      <c r="AT24" s="10">
        <v>772.5</v>
      </c>
      <c r="AU24" s="9">
        <f t="shared" si="15"/>
        <v>100</v>
      </c>
      <c r="AV24" s="11">
        <v>7471.9</v>
      </c>
      <c r="AW24" s="11">
        <v>7471.9</v>
      </c>
      <c r="AX24" s="9">
        <f t="shared" si="16"/>
        <v>100</v>
      </c>
      <c r="AY24" s="11">
        <v>734.4</v>
      </c>
      <c r="AZ24" s="11">
        <v>734.4</v>
      </c>
      <c r="BA24" s="9">
        <f t="shared" si="17"/>
        <v>100</v>
      </c>
      <c r="BB24" s="9">
        <v>702.3</v>
      </c>
      <c r="BC24" s="11">
        <v>702.3</v>
      </c>
      <c r="BD24" s="9">
        <f t="shared" si="18"/>
        <v>100</v>
      </c>
      <c r="BE24" s="11">
        <v>87.8</v>
      </c>
      <c r="BF24" s="11">
        <v>87.8</v>
      </c>
      <c r="BG24" s="9">
        <f t="shared" si="19"/>
        <v>100</v>
      </c>
      <c r="BH24" s="11">
        <v>1191.1</v>
      </c>
      <c r="BI24" s="11">
        <v>1191.1</v>
      </c>
      <c r="BJ24" s="9">
        <f t="shared" si="20"/>
        <v>100</v>
      </c>
      <c r="BK24" s="11">
        <v>1905.7</v>
      </c>
      <c r="BL24" s="11">
        <v>1905.7</v>
      </c>
      <c r="BM24" s="9">
        <f t="shared" si="21"/>
        <v>100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-7.299999999999272</v>
      </c>
      <c r="BX24" s="13">
        <f t="shared" si="25"/>
        <v>46.100000000000364</v>
      </c>
      <c r="BY24" s="9"/>
    </row>
    <row r="25" spans="1:77" ht="15.75" customHeight="1">
      <c r="A25" s="6">
        <v>10</v>
      </c>
      <c r="B25" s="7" t="s">
        <v>43</v>
      </c>
      <c r="C25" s="8">
        <v>1861.2</v>
      </c>
      <c r="D25" s="8">
        <f t="shared" si="1"/>
        <v>1863.5</v>
      </c>
      <c r="E25" s="9">
        <f t="shared" si="0"/>
        <v>100.12357618740597</v>
      </c>
      <c r="F25" s="10">
        <v>207.4</v>
      </c>
      <c r="G25" s="10">
        <v>209.7</v>
      </c>
      <c r="H25" s="9">
        <f t="shared" si="2"/>
        <v>101.10896817743492</v>
      </c>
      <c r="I25" s="10">
        <v>54</v>
      </c>
      <c r="J25" s="10">
        <v>55.1</v>
      </c>
      <c r="K25" s="9">
        <f t="shared" si="3"/>
        <v>102.03703703703704</v>
      </c>
      <c r="L25" s="10">
        <v>0</v>
      </c>
      <c r="M25" s="10"/>
      <c r="N25" s="9" t="e">
        <f>M25/L25*100</f>
        <v>#DIV/0!</v>
      </c>
      <c r="O25" s="10">
        <v>4.4</v>
      </c>
      <c r="P25" s="10">
        <v>4.6</v>
      </c>
      <c r="Q25" s="9">
        <f t="shared" si="5"/>
        <v>104.54545454545452</v>
      </c>
      <c r="R25" s="10">
        <v>105.7</v>
      </c>
      <c r="S25" s="10">
        <v>106.7</v>
      </c>
      <c r="T25" s="9">
        <f t="shared" si="6"/>
        <v>100.94607379375591</v>
      </c>
      <c r="U25" s="10">
        <v>2.6</v>
      </c>
      <c r="V25" s="10">
        <v>2.6</v>
      </c>
      <c r="W25" s="9">
        <f t="shared" si="7"/>
        <v>100</v>
      </c>
      <c r="X25" s="10">
        <v>0</v>
      </c>
      <c r="Y25" s="10"/>
      <c r="Z25" s="9" t="e">
        <f t="shared" si="8"/>
        <v>#DIV/0!</v>
      </c>
      <c r="AA25" s="10">
        <v>9.3</v>
      </c>
      <c r="AB25" s="10">
        <v>9.3</v>
      </c>
      <c r="AC25" s="9">
        <f t="shared" si="9"/>
        <v>100</v>
      </c>
      <c r="AD25" s="10">
        <v>0</v>
      </c>
      <c r="AE25" s="10"/>
      <c r="AF25" s="9" t="e">
        <f t="shared" si="10"/>
        <v>#DIV/0!</v>
      </c>
      <c r="AG25" s="10">
        <v>1653.8</v>
      </c>
      <c r="AH25" s="10">
        <v>1653.8</v>
      </c>
      <c r="AI25" s="9">
        <f t="shared" si="11"/>
        <v>100</v>
      </c>
      <c r="AJ25" s="9">
        <v>1409.8</v>
      </c>
      <c r="AK25" s="9">
        <v>1409.8</v>
      </c>
      <c r="AL25" s="9">
        <f t="shared" si="12"/>
        <v>100</v>
      </c>
      <c r="AM25" s="9">
        <v>43.7</v>
      </c>
      <c r="AN25" s="9">
        <v>43.7</v>
      </c>
      <c r="AO25" s="9">
        <f t="shared" si="13"/>
        <v>100</v>
      </c>
      <c r="AP25" s="11"/>
      <c r="AQ25" s="11"/>
      <c r="AR25" s="9" t="e">
        <f t="shared" si="14"/>
        <v>#DIV/0!</v>
      </c>
      <c r="AS25" s="10">
        <v>170.6</v>
      </c>
      <c r="AT25" s="10">
        <v>169.5</v>
      </c>
      <c r="AU25" s="9">
        <f t="shared" si="15"/>
        <v>99.35521688159437</v>
      </c>
      <c r="AV25" s="11">
        <v>1884.4</v>
      </c>
      <c r="AW25" s="11">
        <v>1884.4</v>
      </c>
      <c r="AX25" s="9">
        <f t="shared" si="16"/>
        <v>100</v>
      </c>
      <c r="AY25" s="11">
        <v>639.6</v>
      </c>
      <c r="AZ25" s="11">
        <v>639.6</v>
      </c>
      <c r="BA25" s="9">
        <f t="shared" si="17"/>
        <v>100</v>
      </c>
      <c r="BB25" s="9">
        <v>623.3</v>
      </c>
      <c r="BC25" s="11">
        <v>623.3</v>
      </c>
      <c r="BD25" s="9">
        <f t="shared" si="18"/>
        <v>100</v>
      </c>
      <c r="BE25" s="11">
        <v>7.5</v>
      </c>
      <c r="BF25" s="11">
        <v>7.5</v>
      </c>
      <c r="BG25" s="9">
        <f t="shared" si="19"/>
        <v>100</v>
      </c>
      <c r="BH25" s="11">
        <v>491.1</v>
      </c>
      <c r="BI25" s="11">
        <v>491</v>
      </c>
      <c r="BJ25" s="9">
        <f t="shared" si="20"/>
        <v>99.97963754836083</v>
      </c>
      <c r="BK25" s="16">
        <v>689.6</v>
      </c>
      <c r="BL25" s="11">
        <v>689.5</v>
      </c>
      <c r="BM25" s="9">
        <f t="shared" si="21"/>
        <v>99.9854988399072</v>
      </c>
      <c r="BN25" s="12">
        <v>518.8</v>
      </c>
      <c r="BO25" s="12">
        <v>518.8</v>
      </c>
      <c r="BP25" s="9">
        <f t="shared" si="22"/>
        <v>100</v>
      </c>
      <c r="BQ25" s="17">
        <v>101.7</v>
      </c>
      <c r="BR25" s="12">
        <v>101.7</v>
      </c>
      <c r="BS25" s="9">
        <f t="shared" si="23"/>
        <v>100</v>
      </c>
      <c r="BT25" s="12"/>
      <c r="BU25" s="12"/>
      <c r="BV25" s="9" t="e">
        <f t="shared" si="24"/>
        <v>#DIV/0!</v>
      </c>
      <c r="BW25" s="13">
        <f t="shared" si="26"/>
        <v>-23.200000000000045</v>
      </c>
      <c r="BX25" s="13">
        <f t="shared" si="25"/>
        <v>-20.90000000000009</v>
      </c>
      <c r="BY25" s="9"/>
    </row>
    <row r="26" spans="1:77" ht="12.75">
      <c r="A26" s="6">
        <v>11</v>
      </c>
      <c r="B26" s="7" t="s">
        <v>44</v>
      </c>
      <c r="C26" s="8">
        <v>2111.4</v>
      </c>
      <c r="D26" s="8">
        <f t="shared" si="1"/>
        <v>2122.7000000000003</v>
      </c>
      <c r="E26" s="9">
        <f t="shared" si="0"/>
        <v>100.5351899213792</v>
      </c>
      <c r="F26" s="10">
        <v>140.5</v>
      </c>
      <c r="G26" s="10">
        <v>151.8</v>
      </c>
      <c r="H26" s="9">
        <f t="shared" si="2"/>
        <v>108.04270462633451</v>
      </c>
      <c r="I26" s="10">
        <v>44</v>
      </c>
      <c r="J26" s="10">
        <v>50.4</v>
      </c>
      <c r="K26" s="9">
        <f t="shared" si="3"/>
        <v>114.54545454545455</v>
      </c>
      <c r="L26" s="10">
        <v>3.9</v>
      </c>
      <c r="M26" s="10">
        <v>4</v>
      </c>
      <c r="N26" s="9">
        <f t="shared" si="4"/>
        <v>102.56410256410258</v>
      </c>
      <c r="O26" s="10">
        <v>7.5</v>
      </c>
      <c r="P26" s="10">
        <v>8.1</v>
      </c>
      <c r="Q26" s="9">
        <f t="shared" si="5"/>
        <v>107.99999999999999</v>
      </c>
      <c r="R26" s="10">
        <v>48.6</v>
      </c>
      <c r="S26" s="10">
        <v>52.3</v>
      </c>
      <c r="T26" s="9">
        <f t="shared" si="6"/>
        <v>107.61316872427982</v>
      </c>
      <c r="U26" s="10">
        <v>8.2</v>
      </c>
      <c r="V26" s="10">
        <v>8.9</v>
      </c>
      <c r="W26" s="9">
        <f t="shared" si="7"/>
        <v>108.53658536585367</v>
      </c>
      <c r="X26" s="10">
        <v>6.7</v>
      </c>
      <c r="Y26" s="10">
        <v>6.7</v>
      </c>
      <c r="Z26" s="9">
        <f t="shared" si="8"/>
        <v>100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1970.9</v>
      </c>
      <c r="AH26" s="10">
        <v>1970.9</v>
      </c>
      <c r="AI26" s="9">
        <f t="shared" si="11"/>
        <v>100</v>
      </c>
      <c r="AJ26" s="9">
        <v>1389.5</v>
      </c>
      <c r="AK26" s="9">
        <v>1389.5</v>
      </c>
      <c r="AL26" s="9">
        <f t="shared" si="12"/>
        <v>100</v>
      </c>
      <c r="AM26" s="9">
        <v>391.3</v>
      </c>
      <c r="AN26" s="9">
        <v>391.3</v>
      </c>
      <c r="AO26" s="9">
        <f t="shared" si="13"/>
        <v>100</v>
      </c>
      <c r="AP26" s="11"/>
      <c r="AQ26" s="11"/>
      <c r="AR26" s="9" t="e">
        <f t="shared" si="14"/>
        <v>#DIV/0!</v>
      </c>
      <c r="AS26" s="10">
        <v>147.9</v>
      </c>
      <c r="AT26" s="10">
        <v>147.9</v>
      </c>
      <c r="AU26" s="9">
        <f t="shared" si="15"/>
        <v>100</v>
      </c>
      <c r="AV26" s="11">
        <v>2131.9</v>
      </c>
      <c r="AW26" s="11">
        <v>2129</v>
      </c>
      <c r="AX26" s="9">
        <f t="shared" si="16"/>
        <v>99.86397110558656</v>
      </c>
      <c r="AY26" s="11">
        <v>730.7</v>
      </c>
      <c r="AZ26" s="11">
        <v>730.7</v>
      </c>
      <c r="BA26" s="9">
        <f t="shared" si="17"/>
        <v>100</v>
      </c>
      <c r="BB26" s="9">
        <v>701.7</v>
      </c>
      <c r="BC26" s="11">
        <v>701.7</v>
      </c>
      <c r="BD26" s="9">
        <f t="shared" si="18"/>
        <v>100</v>
      </c>
      <c r="BE26" s="11">
        <v>100.9</v>
      </c>
      <c r="BF26" s="11">
        <v>100.9</v>
      </c>
      <c r="BG26" s="9">
        <f t="shared" si="19"/>
        <v>100</v>
      </c>
      <c r="BH26" s="16">
        <v>599.6</v>
      </c>
      <c r="BI26" s="11">
        <v>599.6</v>
      </c>
      <c r="BJ26" s="9">
        <f t="shared" si="20"/>
        <v>100</v>
      </c>
      <c r="BK26" s="11">
        <v>650.8</v>
      </c>
      <c r="BL26" s="11">
        <v>647.8</v>
      </c>
      <c r="BM26" s="9">
        <f t="shared" si="21"/>
        <v>99.53902888752305</v>
      </c>
      <c r="BN26" s="12">
        <v>402.2</v>
      </c>
      <c r="BO26" s="12">
        <v>402.2</v>
      </c>
      <c r="BP26" s="9">
        <f t="shared" si="22"/>
        <v>100</v>
      </c>
      <c r="BQ26" s="12">
        <v>85.8</v>
      </c>
      <c r="BR26" s="12">
        <v>85.8</v>
      </c>
      <c r="BS26" s="9">
        <f t="shared" si="23"/>
        <v>100</v>
      </c>
      <c r="BT26" s="12"/>
      <c r="BU26" s="12"/>
      <c r="BV26" s="9" t="e">
        <f t="shared" si="24"/>
        <v>#DIV/0!</v>
      </c>
      <c r="BW26" s="13">
        <f t="shared" si="26"/>
        <v>-20.5</v>
      </c>
      <c r="BX26" s="13">
        <f t="shared" si="25"/>
        <v>-6.299999999999727</v>
      </c>
      <c r="BY26" s="9"/>
    </row>
    <row r="27" spans="1:77" ht="12.75">
      <c r="A27" s="6">
        <v>12</v>
      </c>
      <c r="B27" s="7" t="s">
        <v>45</v>
      </c>
      <c r="C27" s="8">
        <v>4591.5</v>
      </c>
      <c r="D27" s="8">
        <f t="shared" si="1"/>
        <v>4704.1</v>
      </c>
      <c r="E27" s="9">
        <f t="shared" si="0"/>
        <v>102.4523576173364</v>
      </c>
      <c r="F27" s="10">
        <v>1096.9</v>
      </c>
      <c r="G27" s="10">
        <v>1209.5</v>
      </c>
      <c r="H27" s="9">
        <f t="shared" si="2"/>
        <v>110.26529309873278</v>
      </c>
      <c r="I27" s="10">
        <v>15.3</v>
      </c>
      <c r="J27" s="10">
        <v>92.8</v>
      </c>
      <c r="K27" s="9">
        <f t="shared" si="3"/>
        <v>606.5359477124183</v>
      </c>
      <c r="L27" s="10">
        <v>2</v>
      </c>
      <c r="M27" s="10">
        <v>2</v>
      </c>
      <c r="N27" s="9">
        <f t="shared" si="4"/>
        <v>100</v>
      </c>
      <c r="O27" s="10">
        <v>11.6</v>
      </c>
      <c r="P27" s="10">
        <v>13.6</v>
      </c>
      <c r="Q27" s="9">
        <f t="shared" si="5"/>
        <v>117.24137931034481</v>
      </c>
      <c r="R27" s="10">
        <v>209</v>
      </c>
      <c r="S27" s="10">
        <v>235.9</v>
      </c>
      <c r="T27" s="9">
        <f t="shared" si="6"/>
        <v>112.87081339712918</v>
      </c>
      <c r="U27" s="10">
        <v>841.5</v>
      </c>
      <c r="V27" s="10">
        <v>846.8</v>
      </c>
      <c r="W27" s="9">
        <f t="shared" si="7"/>
        <v>100.6298276886512</v>
      </c>
      <c r="X27" s="10">
        <v>0</v>
      </c>
      <c r="Y27" s="10"/>
      <c r="Z27" s="9" t="e">
        <f t="shared" si="8"/>
        <v>#DIV/0!</v>
      </c>
      <c r="AA27" s="10">
        <v>8.5</v>
      </c>
      <c r="AB27" s="10">
        <v>8.6</v>
      </c>
      <c r="AC27" s="9">
        <f t="shared" si="9"/>
        <v>101.17647058823529</v>
      </c>
      <c r="AD27" s="10">
        <v>0</v>
      </c>
      <c r="AE27" s="10"/>
      <c r="AF27" s="9" t="e">
        <f t="shared" si="10"/>
        <v>#DIV/0!</v>
      </c>
      <c r="AG27" s="10">
        <v>3494.6</v>
      </c>
      <c r="AH27" s="10">
        <v>3494.6</v>
      </c>
      <c r="AI27" s="9">
        <f t="shared" si="11"/>
        <v>100</v>
      </c>
      <c r="AJ27" s="9">
        <v>1470</v>
      </c>
      <c r="AK27" s="9">
        <v>1470</v>
      </c>
      <c r="AL27" s="9">
        <f t="shared" si="12"/>
        <v>100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105.2</v>
      </c>
      <c r="AT27" s="10">
        <v>99.2</v>
      </c>
      <c r="AU27" s="9">
        <f t="shared" si="15"/>
        <v>94.29657794676805</v>
      </c>
      <c r="AV27" s="11">
        <v>4683.6</v>
      </c>
      <c r="AW27" s="11">
        <v>4662.3</v>
      </c>
      <c r="AX27" s="9">
        <f t="shared" si="16"/>
        <v>99.54522162439149</v>
      </c>
      <c r="AY27" s="16">
        <v>767.5</v>
      </c>
      <c r="AZ27" s="11">
        <v>766.5</v>
      </c>
      <c r="BA27" s="9">
        <f t="shared" si="17"/>
        <v>99.86970684039088</v>
      </c>
      <c r="BB27" s="9">
        <v>731.2</v>
      </c>
      <c r="BC27" s="11">
        <v>731.2</v>
      </c>
      <c r="BD27" s="9">
        <f t="shared" si="18"/>
        <v>100</v>
      </c>
      <c r="BE27" s="11">
        <v>7.5</v>
      </c>
      <c r="BF27" s="11">
        <v>7.5</v>
      </c>
      <c r="BG27" s="9">
        <f t="shared" si="19"/>
        <v>100</v>
      </c>
      <c r="BH27" s="16">
        <v>782.4</v>
      </c>
      <c r="BI27" s="11">
        <v>782.4</v>
      </c>
      <c r="BJ27" s="9">
        <f t="shared" si="20"/>
        <v>100</v>
      </c>
      <c r="BK27" s="11">
        <v>1178.5</v>
      </c>
      <c r="BL27" s="11">
        <v>1158.2</v>
      </c>
      <c r="BM27" s="9">
        <f t="shared" si="21"/>
        <v>98.27747136190072</v>
      </c>
      <c r="BN27" s="12">
        <v>777.6</v>
      </c>
      <c r="BO27" s="12">
        <v>777.6</v>
      </c>
      <c r="BP27" s="9">
        <f t="shared" si="22"/>
        <v>100</v>
      </c>
      <c r="BQ27" s="12">
        <v>145.7</v>
      </c>
      <c r="BR27" s="12">
        <v>127</v>
      </c>
      <c r="BS27" s="9">
        <f t="shared" si="23"/>
        <v>87.16540837336994</v>
      </c>
      <c r="BT27" s="12"/>
      <c r="BU27" s="12"/>
      <c r="BV27" s="9" t="e">
        <f t="shared" si="24"/>
        <v>#DIV/0!</v>
      </c>
      <c r="BW27" s="13">
        <f t="shared" si="26"/>
        <v>-92.10000000000036</v>
      </c>
      <c r="BX27" s="13">
        <f t="shared" si="25"/>
        <v>41.80000000000018</v>
      </c>
      <c r="BY27" s="9"/>
    </row>
    <row r="28" spans="1:77" ht="12.75">
      <c r="A28" s="6">
        <v>13</v>
      </c>
      <c r="B28" s="7" t="s">
        <v>46</v>
      </c>
      <c r="C28" s="8">
        <v>5113.2</v>
      </c>
      <c r="D28" s="8">
        <f t="shared" si="1"/>
        <v>5149.6</v>
      </c>
      <c r="E28" s="9">
        <f t="shared" si="0"/>
        <v>100.71188296956896</v>
      </c>
      <c r="F28" s="10">
        <v>625.2</v>
      </c>
      <c r="G28" s="10">
        <v>661.6</v>
      </c>
      <c r="H28" s="9">
        <f t="shared" si="2"/>
        <v>105.82213691618682</v>
      </c>
      <c r="I28" s="10">
        <v>264</v>
      </c>
      <c r="J28" s="10">
        <v>289.1</v>
      </c>
      <c r="K28" s="9">
        <f t="shared" si="3"/>
        <v>109.50757575757576</v>
      </c>
      <c r="L28" s="10">
        <v>2.1</v>
      </c>
      <c r="M28" s="10">
        <v>2.1</v>
      </c>
      <c r="N28" s="9">
        <f t="shared" si="4"/>
        <v>100</v>
      </c>
      <c r="O28" s="10">
        <v>14.3</v>
      </c>
      <c r="P28" s="10">
        <v>14.3</v>
      </c>
      <c r="Q28" s="9">
        <f t="shared" si="5"/>
        <v>100</v>
      </c>
      <c r="R28" s="10">
        <v>237.5</v>
      </c>
      <c r="S28" s="10">
        <v>248.8</v>
      </c>
      <c r="T28" s="9">
        <f t="shared" si="6"/>
        <v>104.75789473684212</v>
      </c>
      <c r="U28" s="10">
        <v>33.1</v>
      </c>
      <c r="V28" s="10">
        <v>33.1</v>
      </c>
      <c r="W28" s="9">
        <f t="shared" si="7"/>
        <v>100</v>
      </c>
      <c r="X28" s="10">
        <v>0</v>
      </c>
      <c r="Y28" s="10"/>
      <c r="Z28" s="9" t="e">
        <f t="shared" si="8"/>
        <v>#DIV/0!</v>
      </c>
      <c r="AA28" s="10">
        <v>38</v>
      </c>
      <c r="AB28" s="10">
        <v>38</v>
      </c>
      <c r="AC28" s="9">
        <f t="shared" si="9"/>
        <v>100</v>
      </c>
      <c r="AD28" s="10">
        <v>0</v>
      </c>
      <c r="AE28" s="10"/>
      <c r="AF28" s="9" t="e">
        <f t="shared" si="10"/>
        <v>#DIV/0!</v>
      </c>
      <c r="AG28" s="10">
        <v>4488</v>
      </c>
      <c r="AH28" s="10">
        <v>4488</v>
      </c>
      <c r="AI28" s="9">
        <f t="shared" si="11"/>
        <v>100</v>
      </c>
      <c r="AJ28" s="9">
        <v>2151.5</v>
      </c>
      <c r="AK28" s="9">
        <v>2151.5</v>
      </c>
      <c r="AL28" s="9">
        <f t="shared" si="12"/>
        <v>100</v>
      </c>
      <c r="AM28" s="9">
        <v>212.3</v>
      </c>
      <c r="AN28" s="9">
        <v>212.3</v>
      </c>
      <c r="AO28" s="9">
        <f t="shared" si="13"/>
        <v>100</v>
      </c>
      <c r="AP28" s="11"/>
      <c r="AQ28" s="11"/>
      <c r="AR28" s="9" t="e">
        <f t="shared" si="14"/>
        <v>#DIV/0!</v>
      </c>
      <c r="AS28" s="10">
        <v>11.3</v>
      </c>
      <c r="AT28" s="10">
        <v>11.3</v>
      </c>
      <c r="AU28" s="9">
        <f t="shared" si="15"/>
        <v>100</v>
      </c>
      <c r="AV28" s="11">
        <v>5221.5</v>
      </c>
      <c r="AW28" s="11">
        <v>5211.8</v>
      </c>
      <c r="AX28" s="9">
        <f t="shared" si="16"/>
        <v>99.81422962750169</v>
      </c>
      <c r="AY28" s="11">
        <v>914.6</v>
      </c>
      <c r="AZ28" s="11">
        <v>911.4</v>
      </c>
      <c r="BA28" s="9">
        <f t="shared" si="17"/>
        <v>99.65012027115678</v>
      </c>
      <c r="BB28" s="9">
        <v>838.2</v>
      </c>
      <c r="BC28" s="11">
        <v>838.2</v>
      </c>
      <c r="BD28" s="9">
        <f t="shared" si="18"/>
        <v>100</v>
      </c>
      <c r="BE28" s="11">
        <v>7.6</v>
      </c>
      <c r="BF28" s="11">
        <v>7.5</v>
      </c>
      <c r="BG28" s="9">
        <f t="shared" si="19"/>
        <v>98.6842105263158</v>
      </c>
      <c r="BH28" s="11">
        <v>858.4</v>
      </c>
      <c r="BI28" s="11">
        <v>852.2</v>
      </c>
      <c r="BJ28" s="9">
        <f t="shared" si="20"/>
        <v>99.27772600186394</v>
      </c>
      <c r="BK28" s="11">
        <v>1341.2</v>
      </c>
      <c r="BL28" s="11">
        <v>1341.2</v>
      </c>
      <c r="BM28" s="9">
        <f t="shared" si="21"/>
        <v>100</v>
      </c>
      <c r="BN28" s="12">
        <v>943.7</v>
      </c>
      <c r="BO28" s="12">
        <v>943.7</v>
      </c>
      <c r="BP28" s="9">
        <f t="shared" si="22"/>
        <v>100</v>
      </c>
      <c r="BQ28" s="12">
        <v>238.2</v>
      </c>
      <c r="BR28" s="12">
        <v>238.2</v>
      </c>
      <c r="BS28" s="9">
        <f t="shared" si="23"/>
        <v>100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-62.19999999999982</v>
      </c>
      <c r="BY28" s="9"/>
    </row>
    <row r="29" spans="1:77" ht="12.75">
      <c r="A29" s="6">
        <v>14</v>
      </c>
      <c r="B29" s="7" t="s">
        <v>47</v>
      </c>
      <c r="C29" s="8">
        <v>2144.7</v>
      </c>
      <c r="D29" s="8">
        <f t="shared" si="1"/>
        <v>2155.6</v>
      </c>
      <c r="E29" s="9">
        <f t="shared" si="0"/>
        <v>100.50822958921995</v>
      </c>
      <c r="F29" s="10">
        <v>465.4</v>
      </c>
      <c r="G29" s="10">
        <v>476.3</v>
      </c>
      <c r="H29" s="9">
        <f t="shared" si="2"/>
        <v>102.34207133648474</v>
      </c>
      <c r="I29" s="10">
        <v>133.8</v>
      </c>
      <c r="J29" s="10">
        <v>134.5</v>
      </c>
      <c r="K29" s="9">
        <f t="shared" si="3"/>
        <v>100.52316890881912</v>
      </c>
      <c r="L29" s="10">
        <v>2</v>
      </c>
      <c r="M29" s="10">
        <v>2</v>
      </c>
      <c r="N29" s="9">
        <f t="shared" si="4"/>
        <v>100</v>
      </c>
      <c r="O29" s="10">
        <v>2.4</v>
      </c>
      <c r="P29" s="10">
        <v>4.1</v>
      </c>
      <c r="Q29" s="9">
        <f t="shared" si="5"/>
        <v>170.83333333333331</v>
      </c>
      <c r="R29" s="10">
        <v>266.4</v>
      </c>
      <c r="S29" s="10">
        <v>272.6</v>
      </c>
      <c r="T29" s="9">
        <f t="shared" si="6"/>
        <v>102.32732732732734</v>
      </c>
      <c r="U29" s="10">
        <v>17.6</v>
      </c>
      <c r="V29" s="10">
        <v>19.4</v>
      </c>
      <c r="W29" s="9">
        <f t="shared" si="7"/>
        <v>110.2272727272727</v>
      </c>
      <c r="X29" s="10">
        <v>0</v>
      </c>
      <c r="Y29" s="10"/>
      <c r="Z29" s="9" t="e">
        <f t="shared" si="8"/>
        <v>#DIV/0!</v>
      </c>
      <c r="AA29" s="10">
        <v>5.9</v>
      </c>
      <c r="AB29" s="10">
        <v>5.9</v>
      </c>
      <c r="AC29" s="9">
        <f t="shared" si="9"/>
        <v>100</v>
      </c>
      <c r="AD29" s="10">
        <v>0</v>
      </c>
      <c r="AE29" s="10"/>
      <c r="AF29" s="9" t="e">
        <f t="shared" si="10"/>
        <v>#DIV/0!</v>
      </c>
      <c r="AG29" s="10">
        <v>1679.3</v>
      </c>
      <c r="AH29" s="10">
        <v>1679.3</v>
      </c>
      <c r="AI29" s="9">
        <f t="shared" si="11"/>
        <v>100</v>
      </c>
      <c r="AJ29" s="9">
        <v>1070.5</v>
      </c>
      <c r="AK29" s="9">
        <v>1070.5</v>
      </c>
      <c r="AL29" s="9">
        <f t="shared" si="12"/>
        <v>100</v>
      </c>
      <c r="AM29" s="9">
        <v>243.4</v>
      </c>
      <c r="AN29" s="9">
        <v>243.4</v>
      </c>
      <c r="AO29" s="9">
        <f t="shared" si="13"/>
        <v>100</v>
      </c>
      <c r="AP29" s="11"/>
      <c r="AQ29" s="11"/>
      <c r="AR29" s="9" t="e">
        <f t="shared" si="14"/>
        <v>#DIV/0!</v>
      </c>
      <c r="AS29" s="10">
        <v>0</v>
      </c>
      <c r="AT29" s="10">
        <v>0</v>
      </c>
      <c r="AU29" s="9" t="e">
        <f t="shared" si="15"/>
        <v>#DIV/0!</v>
      </c>
      <c r="AV29" s="11">
        <v>2183.9</v>
      </c>
      <c r="AW29" s="11">
        <v>2172.8</v>
      </c>
      <c r="AX29" s="9">
        <f t="shared" si="16"/>
        <v>99.4917349695499</v>
      </c>
      <c r="AY29" s="11">
        <v>986</v>
      </c>
      <c r="AZ29" s="11">
        <v>981.1</v>
      </c>
      <c r="BA29" s="9">
        <f t="shared" si="17"/>
        <v>99.50304259634889</v>
      </c>
      <c r="BB29" s="9">
        <v>627.1</v>
      </c>
      <c r="BC29" s="11">
        <v>622.2</v>
      </c>
      <c r="BD29" s="9">
        <f t="shared" si="18"/>
        <v>99.21862541859353</v>
      </c>
      <c r="BE29" s="11">
        <v>67.5</v>
      </c>
      <c r="BF29" s="11">
        <v>67.5</v>
      </c>
      <c r="BG29" s="9">
        <f t="shared" si="19"/>
        <v>100</v>
      </c>
      <c r="BH29" s="11">
        <v>435.2</v>
      </c>
      <c r="BI29" s="11">
        <v>431.1</v>
      </c>
      <c r="BJ29" s="9">
        <f t="shared" si="20"/>
        <v>99.05790441176472</v>
      </c>
      <c r="BK29" s="11">
        <v>648.6</v>
      </c>
      <c r="BL29" s="11">
        <v>646.5</v>
      </c>
      <c r="BM29" s="9">
        <f t="shared" si="21"/>
        <v>99.67622571692877</v>
      </c>
      <c r="BN29" s="12">
        <v>398.5</v>
      </c>
      <c r="BO29" s="12">
        <v>396.5</v>
      </c>
      <c r="BP29" s="9">
        <f t="shared" si="22"/>
        <v>99.49811794228356</v>
      </c>
      <c r="BQ29" s="12">
        <v>181.5</v>
      </c>
      <c r="BR29" s="12">
        <v>181.5</v>
      </c>
      <c r="BS29" s="9">
        <f t="shared" si="23"/>
        <v>100</v>
      </c>
      <c r="BT29" s="12"/>
      <c r="BU29" s="12"/>
      <c r="BV29" s="9" t="e">
        <f t="shared" si="24"/>
        <v>#DIV/0!</v>
      </c>
      <c r="BW29" s="13">
        <f t="shared" si="26"/>
        <v>-39.20000000000027</v>
      </c>
      <c r="BX29" s="13">
        <f t="shared" si="25"/>
        <v>-17.200000000000273</v>
      </c>
      <c r="BY29" s="9"/>
    </row>
    <row r="30" spans="1:77" ht="12.75">
      <c r="A30" s="6">
        <v>15</v>
      </c>
      <c r="B30" s="7" t="s">
        <v>48</v>
      </c>
      <c r="C30" s="8">
        <v>47534.8</v>
      </c>
      <c r="D30" s="8">
        <f t="shared" si="1"/>
        <v>37081.7</v>
      </c>
      <c r="E30" s="9">
        <f t="shared" si="0"/>
        <v>78.00958455699823</v>
      </c>
      <c r="F30" s="10">
        <v>18144.8</v>
      </c>
      <c r="G30" s="10">
        <v>18758</v>
      </c>
      <c r="H30" s="9">
        <f t="shared" si="2"/>
        <v>103.37948062254752</v>
      </c>
      <c r="I30" s="10">
        <v>10556.1</v>
      </c>
      <c r="J30" s="10">
        <v>11046</v>
      </c>
      <c r="K30" s="9">
        <f t="shared" si="3"/>
        <v>104.6409185210447</v>
      </c>
      <c r="L30" s="10">
        <v>2.7</v>
      </c>
      <c r="M30" s="10">
        <v>2.7</v>
      </c>
      <c r="N30" s="9">
        <f t="shared" si="4"/>
        <v>100</v>
      </c>
      <c r="O30" s="10">
        <v>232.4</v>
      </c>
      <c r="P30" s="10">
        <v>235.6</v>
      </c>
      <c r="Q30" s="9">
        <f t="shared" si="5"/>
        <v>101.37693631669535</v>
      </c>
      <c r="R30" s="10">
        <v>2663.2</v>
      </c>
      <c r="S30" s="10">
        <v>2773.9</v>
      </c>
      <c r="T30" s="9">
        <f t="shared" si="6"/>
        <v>104.15665364974467</v>
      </c>
      <c r="U30" s="10">
        <v>1383.3</v>
      </c>
      <c r="V30" s="10">
        <v>1392.7</v>
      </c>
      <c r="W30" s="9">
        <f t="shared" si="7"/>
        <v>100.67953444661318</v>
      </c>
      <c r="X30" s="10">
        <v>0.8</v>
      </c>
      <c r="Y30" s="10">
        <v>889.5</v>
      </c>
      <c r="Z30" s="9">
        <f t="shared" si="8"/>
        <v>111187.5</v>
      </c>
      <c r="AA30" s="10">
        <v>86.8</v>
      </c>
      <c r="AB30" s="10">
        <v>86.8</v>
      </c>
      <c r="AC30" s="9">
        <f t="shared" si="9"/>
        <v>100</v>
      </c>
      <c r="AD30" s="10">
        <v>0</v>
      </c>
      <c r="AE30" s="10"/>
      <c r="AF30" s="9" t="e">
        <f t="shared" si="10"/>
        <v>#DIV/0!</v>
      </c>
      <c r="AG30" s="10">
        <v>29390</v>
      </c>
      <c r="AH30" s="10">
        <v>18323.7</v>
      </c>
      <c r="AI30" s="9">
        <f t="shared" si="11"/>
        <v>62.346716570262</v>
      </c>
      <c r="AJ30" s="9">
        <v>4353.4</v>
      </c>
      <c r="AK30" s="9">
        <v>4353.4</v>
      </c>
      <c r="AL30" s="9">
        <f t="shared" si="12"/>
        <v>100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10</v>
      </c>
      <c r="AU30" s="9">
        <f t="shared" si="15"/>
        <v>100</v>
      </c>
      <c r="AV30" s="11">
        <v>48727.3</v>
      </c>
      <c r="AW30" s="11">
        <v>37097.6</v>
      </c>
      <c r="AX30" s="9">
        <f t="shared" si="16"/>
        <v>76.13309171655314</v>
      </c>
      <c r="AY30" s="11">
        <v>5540.2</v>
      </c>
      <c r="AZ30" s="11">
        <v>5425.2</v>
      </c>
      <c r="BA30" s="9">
        <f t="shared" si="17"/>
        <v>97.92426266199776</v>
      </c>
      <c r="BB30" s="9">
        <v>1497.3</v>
      </c>
      <c r="BC30" s="11">
        <v>1497.3</v>
      </c>
      <c r="BD30" s="9">
        <f t="shared" si="18"/>
        <v>100</v>
      </c>
      <c r="BE30" s="11">
        <v>3199.6</v>
      </c>
      <c r="BF30" s="11">
        <v>3199.6</v>
      </c>
      <c r="BG30" s="9">
        <f t="shared" si="19"/>
        <v>100</v>
      </c>
      <c r="BH30" s="11">
        <v>13119.7</v>
      </c>
      <c r="BI30" s="11">
        <v>12740.7</v>
      </c>
      <c r="BJ30" s="9">
        <f t="shared" si="20"/>
        <v>97.11121443325685</v>
      </c>
      <c r="BK30" s="11">
        <v>4409.1</v>
      </c>
      <c r="BL30" s="11">
        <v>4337.5</v>
      </c>
      <c r="BM30" s="9">
        <f t="shared" si="21"/>
        <v>98.37608582250344</v>
      </c>
      <c r="BN30" s="12">
        <v>887</v>
      </c>
      <c r="BO30" s="12">
        <v>886.8</v>
      </c>
      <c r="BP30" s="9">
        <f t="shared" si="22"/>
        <v>99.97745208568207</v>
      </c>
      <c r="BQ30" s="12">
        <v>93.1</v>
      </c>
      <c r="BR30" s="12">
        <v>93.1</v>
      </c>
      <c r="BS30" s="9">
        <f t="shared" si="23"/>
        <v>100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-15.900000000001455</v>
      </c>
      <c r="BY30" s="9"/>
    </row>
    <row r="31" spans="1:77" ht="12.75">
      <c r="A31" s="6">
        <v>16</v>
      </c>
      <c r="B31" s="7" t="s">
        <v>49</v>
      </c>
      <c r="C31" s="8">
        <v>6773.5</v>
      </c>
      <c r="D31" s="8">
        <f t="shared" si="1"/>
        <v>4811.7</v>
      </c>
      <c r="E31" s="9">
        <f t="shared" si="0"/>
        <v>71.03712999188012</v>
      </c>
      <c r="F31" s="10">
        <v>897.2</v>
      </c>
      <c r="G31" s="10">
        <v>923.5</v>
      </c>
      <c r="H31" s="9">
        <f t="shared" si="2"/>
        <v>102.93134195274185</v>
      </c>
      <c r="I31" s="10">
        <v>144.5</v>
      </c>
      <c r="J31" s="10">
        <v>149.1</v>
      </c>
      <c r="K31" s="9">
        <f t="shared" si="3"/>
        <v>103.18339100346022</v>
      </c>
      <c r="L31" s="10">
        <v>9.3</v>
      </c>
      <c r="M31" s="10">
        <v>9.4</v>
      </c>
      <c r="N31" s="9">
        <f t="shared" si="4"/>
        <v>101.0752688172043</v>
      </c>
      <c r="O31" s="10">
        <v>9.4</v>
      </c>
      <c r="P31" s="10">
        <v>10.7</v>
      </c>
      <c r="Q31" s="9">
        <f t="shared" si="5"/>
        <v>113.82978723404253</v>
      </c>
      <c r="R31" s="10">
        <v>282.5</v>
      </c>
      <c r="S31" s="10">
        <v>299</v>
      </c>
      <c r="T31" s="9">
        <f t="shared" si="6"/>
        <v>105.84070796460176</v>
      </c>
      <c r="U31" s="10">
        <v>31.5</v>
      </c>
      <c r="V31" s="10">
        <v>35.4</v>
      </c>
      <c r="W31" s="9">
        <f t="shared" si="7"/>
        <v>112.38095238095238</v>
      </c>
      <c r="X31" s="10">
        <v>0</v>
      </c>
      <c r="Y31" s="10"/>
      <c r="Z31" s="9" t="e">
        <f t="shared" si="8"/>
        <v>#DIV/0!</v>
      </c>
      <c r="AA31" s="10">
        <v>2.8</v>
      </c>
      <c r="AB31" s="10">
        <v>2.8</v>
      </c>
      <c r="AC31" s="9">
        <f t="shared" si="9"/>
        <v>100</v>
      </c>
      <c r="AD31" s="10">
        <v>0</v>
      </c>
      <c r="AE31" s="10"/>
      <c r="AF31" s="9" t="e">
        <f t="shared" si="10"/>
        <v>#DIV/0!</v>
      </c>
      <c r="AG31" s="10">
        <v>5876.3</v>
      </c>
      <c r="AH31" s="10">
        <v>3888.2</v>
      </c>
      <c r="AI31" s="9">
        <f t="shared" si="11"/>
        <v>66.16748634344741</v>
      </c>
      <c r="AJ31" s="9">
        <v>1221.8</v>
      </c>
      <c r="AK31" s="9">
        <v>1221.8</v>
      </c>
      <c r="AL31" s="9">
        <f t="shared" si="12"/>
        <v>100</v>
      </c>
      <c r="AM31" s="9">
        <v>168.2</v>
      </c>
      <c r="AN31" s="9">
        <v>168.2</v>
      </c>
      <c r="AO31" s="9">
        <f t="shared" si="13"/>
        <v>100</v>
      </c>
      <c r="AP31" s="11"/>
      <c r="AQ31" s="11"/>
      <c r="AR31" s="9" t="e">
        <f t="shared" si="14"/>
        <v>#DIV/0!</v>
      </c>
      <c r="AS31" s="10">
        <v>152.4</v>
      </c>
      <c r="AT31" s="10">
        <v>148.3</v>
      </c>
      <c r="AU31" s="9">
        <f t="shared" si="15"/>
        <v>97.30971128608924</v>
      </c>
      <c r="AV31" s="11">
        <v>6838.7</v>
      </c>
      <c r="AW31" s="11">
        <v>4839.2</v>
      </c>
      <c r="AX31" s="9">
        <f t="shared" si="16"/>
        <v>70.76198692733999</v>
      </c>
      <c r="AY31" s="11">
        <v>739.3</v>
      </c>
      <c r="AZ31" s="11">
        <v>739.3</v>
      </c>
      <c r="BA31" s="9">
        <f t="shared" si="17"/>
        <v>100</v>
      </c>
      <c r="BB31" s="9">
        <v>714.1</v>
      </c>
      <c r="BC31" s="11">
        <v>714.1</v>
      </c>
      <c r="BD31" s="9">
        <f t="shared" si="18"/>
        <v>100</v>
      </c>
      <c r="BE31" s="11">
        <v>7.6</v>
      </c>
      <c r="BF31" s="11">
        <v>7.5</v>
      </c>
      <c r="BG31" s="9">
        <f t="shared" si="19"/>
        <v>98.6842105263158</v>
      </c>
      <c r="BH31" s="11">
        <v>3500.6</v>
      </c>
      <c r="BI31" s="11">
        <v>1512.5</v>
      </c>
      <c r="BJ31" s="9">
        <f t="shared" si="20"/>
        <v>43.20687882077358</v>
      </c>
      <c r="BK31" s="11">
        <v>1012.7</v>
      </c>
      <c r="BL31" s="11">
        <v>1001.3</v>
      </c>
      <c r="BM31" s="9">
        <f t="shared" si="21"/>
        <v>98.87429643527203</v>
      </c>
      <c r="BN31" s="12">
        <v>599.7</v>
      </c>
      <c r="BO31" s="12">
        <v>599.7</v>
      </c>
      <c r="BP31" s="9">
        <f t="shared" si="22"/>
        <v>100</v>
      </c>
      <c r="BQ31" s="12">
        <v>271.6</v>
      </c>
      <c r="BR31" s="12">
        <v>271.6</v>
      </c>
      <c r="BS31" s="9">
        <f t="shared" si="23"/>
        <v>100</v>
      </c>
      <c r="BT31" s="12"/>
      <c r="BU31" s="12"/>
      <c r="BV31" s="9" t="e">
        <f t="shared" si="24"/>
        <v>#DIV/0!</v>
      </c>
      <c r="BW31" s="13">
        <f t="shared" si="26"/>
        <v>-65.19999999999982</v>
      </c>
      <c r="BX31" s="13">
        <f t="shared" si="25"/>
        <v>-27.5</v>
      </c>
      <c r="BY31" s="9"/>
    </row>
    <row r="32" spans="1:77" ht="12.75">
      <c r="A32" s="6">
        <v>17</v>
      </c>
      <c r="B32" s="7" t="s">
        <v>50</v>
      </c>
      <c r="C32" s="8">
        <v>8763.9</v>
      </c>
      <c r="D32" s="8">
        <f t="shared" si="1"/>
        <v>8837.5</v>
      </c>
      <c r="E32" s="9">
        <f t="shared" si="0"/>
        <v>100.83980876093976</v>
      </c>
      <c r="F32" s="10">
        <v>1478.3</v>
      </c>
      <c r="G32" s="10">
        <v>1551.9</v>
      </c>
      <c r="H32" s="9">
        <f t="shared" si="2"/>
        <v>104.97869174051276</v>
      </c>
      <c r="I32" s="10">
        <v>1057.9</v>
      </c>
      <c r="J32" s="10">
        <v>1121.6</v>
      </c>
      <c r="K32" s="9">
        <f t="shared" si="3"/>
        <v>106.02136307779561</v>
      </c>
      <c r="L32" s="10">
        <v>25.3</v>
      </c>
      <c r="M32" s="10">
        <v>25.3</v>
      </c>
      <c r="N32" s="9">
        <f t="shared" si="4"/>
        <v>100</v>
      </c>
      <c r="O32" s="10">
        <v>15.6</v>
      </c>
      <c r="P32" s="10">
        <v>15.9</v>
      </c>
      <c r="Q32" s="9">
        <f t="shared" si="5"/>
        <v>101.92307692307693</v>
      </c>
      <c r="R32" s="10">
        <v>99.4</v>
      </c>
      <c r="S32" s="10">
        <v>105.7</v>
      </c>
      <c r="T32" s="9">
        <f t="shared" si="6"/>
        <v>106.33802816901408</v>
      </c>
      <c r="U32" s="10">
        <v>56.5</v>
      </c>
      <c r="V32" s="10">
        <v>59.3</v>
      </c>
      <c r="W32" s="9">
        <f t="shared" si="7"/>
        <v>104.95575221238937</v>
      </c>
      <c r="X32" s="10">
        <v>64.1</v>
      </c>
      <c r="Y32" s="10">
        <v>64.1</v>
      </c>
      <c r="Z32" s="9">
        <f t="shared" si="8"/>
        <v>100</v>
      </c>
      <c r="AA32" s="10">
        <v>17.6</v>
      </c>
      <c r="AB32" s="10">
        <v>17.6</v>
      </c>
      <c r="AC32" s="9">
        <f t="shared" si="9"/>
        <v>100</v>
      </c>
      <c r="AD32" s="10">
        <v>0</v>
      </c>
      <c r="AE32" s="10"/>
      <c r="AF32" s="9" t="e">
        <f t="shared" si="10"/>
        <v>#DIV/0!</v>
      </c>
      <c r="AG32" s="10">
        <v>7285.6</v>
      </c>
      <c r="AH32" s="10">
        <v>7285.6</v>
      </c>
      <c r="AI32" s="9">
        <f t="shared" si="11"/>
        <v>100</v>
      </c>
      <c r="AJ32" s="9">
        <v>2414.8</v>
      </c>
      <c r="AK32" s="9">
        <v>2414.8</v>
      </c>
      <c r="AL32" s="9">
        <f t="shared" si="12"/>
        <v>100</v>
      </c>
      <c r="AM32" s="9">
        <v>373</v>
      </c>
      <c r="AN32" s="9">
        <v>373</v>
      </c>
      <c r="AO32" s="9">
        <f t="shared" si="13"/>
        <v>100</v>
      </c>
      <c r="AP32" s="11"/>
      <c r="AQ32" s="11"/>
      <c r="AR32" s="9" t="e">
        <f t="shared" si="14"/>
        <v>#DIV/0!</v>
      </c>
      <c r="AS32" s="10">
        <v>19.5</v>
      </c>
      <c r="AT32" s="10">
        <v>19.5</v>
      </c>
      <c r="AU32" s="9">
        <f t="shared" si="15"/>
        <v>100</v>
      </c>
      <c r="AV32" s="11">
        <v>8958.2</v>
      </c>
      <c r="AW32" s="11">
        <v>8958.2</v>
      </c>
      <c r="AX32" s="9">
        <f t="shared" si="16"/>
        <v>100</v>
      </c>
      <c r="AY32" s="11">
        <v>855.6</v>
      </c>
      <c r="AZ32" s="11">
        <v>855.6</v>
      </c>
      <c r="BA32" s="9">
        <f t="shared" si="17"/>
        <v>100</v>
      </c>
      <c r="BB32" s="9">
        <v>735.6</v>
      </c>
      <c r="BC32" s="11">
        <v>735.6</v>
      </c>
      <c r="BD32" s="9">
        <f t="shared" si="18"/>
        <v>100</v>
      </c>
      <c r="BE32" s="11">
        <v>41</v>
      </c>
      <c r="BF32" s="11">
        <v>41</v>
      </c>
      <c r="BG32" s="9">
        <f t="shared" si="19"/>
        <v>100</v>
      </c>
      <c r="BH32" s="11">
        <v>1468.9</v>
      </c>
      <c r="BI32" s="11">
        <v>1468.9</v>
      </c>
      <c r="BJ32" s="9">
        <f t="shared" si="20"/>
        <v>100</v>
      </c>
      <c r="BK32" s="11">
        <v>1595.8</v>
      </c>
      <c r="BL32" s="11">
        <v>1595.8</v>
      </c>
      <c r="BM32" s="9">
        <f t="shared" si="21"/>
        <v>100</v>
      </c>
      <c r="BN32" s="12">
        <v>1026.2</v>
      </c>
      <c r="BO32" s="12">
        <v>1026.2</v>
      </c>
      <c r="BP32" s="9">
        <f t="shared" si="22"/>
        <v>100</v>
      </c>
      <c r="BQ32" s="12">
        <v>243</v>
      </c>
      <c r="BR32" s="12">
        <v>243</v>
      </c>
      <c r="BS32" s="9">
        <f t="shared" si="23"/>
        <v>100</v>
      </c>
      <c r="BT32" s="12"/>
      <c r="BU32" s="12"/>
      <c r="BV32" s="9" t="e">
        <f t="shared" si="24"/>
        <v>#DIV/0!</v>
      </c>
      <c r="BW32" s="13">
        <f t="shared" si="26"/>
        <v>-194.3000000000011</v>
      </c>
      <c r="BX32" s="13">
        <f t="shared" si="25"/>
        <v>-120.70000000000073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1" t="s">
        <v>51</v>
      </c>
      <c r="B34" s="22"/>
      <c r="C34" s="14">
        <f>SUM(C16:C33)</f>
        <v>115884.29999999999</v>
      </c>
      <c r="D34" s="14">
        <f>SUM(D16:D33)</f>
        <v>104153.99999999999</v>
      </c>
      <c r="E34" s="15">
        <f>D34/C34*100</f>
        <v>89.87757616864407</v>
      </c>
      <c r="F34" s="15">
        <f>SUM(F16:F33)</f>
        <v>30456.8</v>
      </c>
      <c r="G34" s="14">
        <f>SUM(G16:G33)</f>
        <v>31924.2</v>
      </c>
      <c r="H34" s="14">
        <f t="shared" si="2"/>
        <v>104.81797168448426</v>
      </c>
      <c r="I34" s="14">
        <f>SUM(I16:I33)</f>
        <v>15529.300000000001</v>
      </c>
      <c r="J34" s="14">
        <f>SUM(J16:J33)</f>
        <v>16530.2</v>
      </c>
      <c r="K34" s="14">
        <f t="shared" si="3"/>
        <v>106.44523578010599</v>
      </c>
      <c r="L34" s="14">
        <f>SUM(L16:L33)</f>
        <v>225.4</v>
      </c>
      <c r="M34" s="14">
        <f>SUM(M16:M33)</f>
        <v>227.10000000000002</v>
      </c>
      <c r="N34" s="15">
        <f>M34/L34*100</f>
        <v>100.75421472937</v>
      </c>
      <c r="O34" s="14">
        <f>SUM(O16:O33)</f>
        <v>477.70000000000005</v>
      </c>
      <c r="P34" s="14">
        <f>SUM(P16:P33)</f>
        <v>493.29999999999995</v>
      </c>
      <c r="Q34" s="15">
        <f>P34/O34*100</f>
        <v>103.26564789616913</v>
      </c>
      <c r="R34" s="14">
        <f>SUM(R16:R33)</f>
        <v>6232.199999999999</v>
      </c>
      <c r="S34" s="14">
        <f>SUM(S16:S33)</f>
        <v>6600.5</v>
      </c>
      <c r="T34" s="15">
        <f>S34/R34*100</f>
        <v>105.90963062802865</v>
      </c>
      <c r="U34" s="14">
        <f>SUM(U16:U33)</f>
        <v>2634.2999999999997</v>
      </c>
      <c r="V34" s="14">
        <f>SUM(V16:V33)</f>
        <v>2683.5000000000005</v>
      </c>
      <c r="W34" s="15">
        <f>V34/U34*100</f>
        <v>101.86766883042937</v>
      </c>
      <c r="X34" s="14">
        <f>SUM(X16:X33)</f>
        <v>71.6</v>
      </c>
      <c r="Y34" s="14">
        <f>SUM(Y16:Y33)</f>
        <v>960.3000000000001</v>
      </c>
      <c r="Z34" s="15">
        <f>Y34/X34*100</f>
        <v>1341.201117318436</v>
      </c>
      <c r="AA34" s="14">
        <f>SUM(AA16:AA33)</f>
        <v>363.6000000000001</v>
      </c>
      <c r="AB34" s="14">
        <f>SUM(AB16:AB33)</f>
        <v>366.6000000000001</v>
      </c>
      <c r="AC34" s="15">
        <f>AB34/AA34*100</f>
        <v>100.82508250825082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85427.50000000001</v>
      </c>
      <c r="AH34" s="14">
        <f>SUM(AH16:AH33)</f>
        <v>72229.8</v>
      </c>
      <c r="AI34" s="15">
        <f>AH34/AG34*100</f>
        <v>84.55099353252757</v>
      </c>
      <c r="AJ34" s="14">
        <f>SUM(AJ16:AJ33)</f>
        <v>30276.6</v>
      </c>
      <c r="AK34" s="14">
        <f>SUM(AK16:AK33)</f>
        <v>30276.6</v>
      </c>
      <c r="AL34" s="15">
        <f>AK34/AJ34*100</f>
        <v>100</v>
      </c>
      <c r="AM34" s="14">
        <f>SUM(AM16:AM33)</f>
        <v>1990.5</v>
      </c>
      <c r="AN34" s="14">
        <f>SUM(AN16:AN33)</f>
        <v>1990.5</v>
      </c>
      <c r="AO34" s="15">
        <f>AN34/AM34*100</f>
        <v>100</v>
      </c>
      <c r="AP34" s="14">
        <v>0</v>
      </c>
      <c r="AQ34" s="14">
        <f>SUM(AQ16:AQ33)</f>
        <v>0</v>
      </c>
      <c r="AR34" s="15"/>
      <c r="AS34" s="14">
        <f>SUM(AS16:AS33)</f>
        <v>2412.9</v>
      </c>
      <c r="AT34" s="14">
        <f>SUM(AT16:AT33)</f>
        <v>2553.6</v>
      </c>
      <c r="AU34" s="15">
        <f t="shared" si="15"/>
        <v>105.83115752828547</v>
      </c>
      <c r="AV34" s="14">
        <f>SUM(AV16:AV33)</f>
        <v>118086.4</v>
      </c>
      <c r="AW34" s="14">
        <f>SUM(AW16:AW33)</f>
        <v>104105.5</v>
      </c>
      <c r="AX34" s="15">
        <f t="shared" si="16"/>
        <v>88.16044862067098</v>
      </c>
      <c r="AY34" s="14">
        <f>SUM(AY16:AY33)</f>
        <v>18005.1</v>
      </c>
      <c r="AZ34" s="14">
        <f>SUM(AZ16:AZ33)</f>
        <v>17876.6</v>
      </c>
      <c r="BA34" s="15">
        <f t="shared" si="17"/>
        <v>99.28631332233645</v>
      </c>
      <c r="BB34" s="14">
        <f>SUM(BB16:BB33)</f>
        <v>12728.800000000001</v>
      </c>
      <c r="BC34" s="14">
        <f>SUM(BC16:BC33)</f>
        <v>12719.500000000002</v>
      </c>
      <c r="BD34" s="15">
        <f t="shared" si="18"/>
        <v>99.92693733894791</v>
      </c>
      <c r="BE34" s="14">
        <f>SUM(BE16:BE33)</f>
        <v>3875.2</v>
      </c>
      <c r="BF34" s="14">
        <f>SUM(BF16:BF33)</f>
        <v>3875</v>
      </c>
      <c r="BG34" s="15">
        <f t="shared" si="19"/>
        <v>99.99483897605286</v>
      </c>
      <c r="BH34" s="14">
        <f>SUM(BH16:BH33)</f>
        <v>29139.100000000002</v>
      </c>
      <c r="BI34" s="14">
        <f>SUM(BI16:BI33)</f>
        <v>26635.700000000004</v>
      </c>
      <c r="BJ34" s="15">
        <f t="shared" si="20"/>
        <v>91.40879436907798</v>
      </c>
      <c r="BK34" s="14">
        <f>SUM(BK16:BK33)</f>
        <v>22591.5</v>
      </c>
      <c r="BL34" s="14">
        <f>SUM(BL16:BL33)</f>
        <v>22450.3</v>
      </c>
      <c r="BM34" s="15">
        <f>BL34/BK34*100</f>
        <v>99.37498616736383</v>
      </c>
      <c r="BN34" s="14">
        <f>SUM(BN16:BN33)</f>
        <v>10906.2</v>
      </c>
      <c r="BO34" s="14">
        <f>SUM(BO16:BO33)</f>
        <v>10877.100000000002</v>
      </c>
      <c r="BP34" s="15">
        <f t="shared" si="22"/>
        <v>99.73317929251253</v>
      </c>
      <c r="BQ34" s="14">
        <f>SUM(BQ16:BQ33)</f>
        <v>2795.3999999999996</v>
      </c>
      <c r="BR34" s="14">
        <f>SUM(BR16:BR33)</f>
        <v>2770.5999999999995</v>
      </c>
      <c r="BS34" s="15">
        <f>BR34/BQ34*100</f>
        <v>99.11282821778636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-2202.100000000006</v>
      </c>
      <c r="BX34" s="15">
        <f>SUM(D34-AW34)</f>
        <v>48.49999999998545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2012-01-13T06:17:54Z</cp:lastPrinted>
  <dcterms:created xsi:type="dcterms:W3CDTF">2000-02-11T11:57:28Z</dcterms:created>
  <dcterms:modified xsi:type="dcterms:W3CDTF">2012-01-13T07:35:35Z</dcterms:modified>
  <cp:category/>
  <cp:version/>
  <cp:contentType/>
  <cp:contentStatus/>
</cp:coreProperties>
</file>