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<sst xmlns="http://schemas.openxmlformats.org/spreadsheetml/2006/main" count="130" uniqueCount="54">
  <si>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</si>
  <si>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</si>
  <si>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</si>
  <si>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</si>
  <si>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</si>
  <si>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</si>
  <si>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</si>
  <si>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</si>
  <si>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</si>
  <si>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</si>
  <si>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</si>
  <si>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</si>
  <si>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</si>
  <si>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</si>
  <si>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</si>
  <si>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</si>
  <si>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</si>
  <si>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</si>
  <si>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</si>
  <si>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</si>
  <si>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</si>
  <si>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</si>
  <si>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</si>
  <si>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</si>
  <si>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</si>
  <si>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</si>
  <si>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</si>
  <si>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</si>
  <si>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</si>
  <si>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</si>
  <si>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</si>
  <si>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</si>
  <si>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</si>
  <si>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</si>
  <si>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</si>
  <si>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</si>
  <si>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</si>
  <si>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</si>
  <si>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</si>
  <si>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</si>
  <si>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</si>
  <si>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</si>
  <si>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</si>
  <si>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</si>
  <si>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</si>
  <si>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</si>
  <si>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</si>
  <si>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</si>
  <si>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</si>
  <si>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</si>
  <si>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</si>
  <si>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</si>
  <si>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</si>
  <si>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декабря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</si>
</sst>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1">
      <pane xSplit="1" topLeftCell="BP2" activePane="topRight" state="frozen"/>
      <selection pane="topLeft" activeCell="B2" sqref="B2"/>
      <selection pane="topRight" activeCell="BN32" sqref="BN32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/>
      <c r="S1" s="18"/>
      <c r="T1" s="18"/>
    </row>
    <row r="2" spans="18:20" ht="12" customHeight="1">
      <c r="R2" s="18"/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0</v>
      </c>
      <c r="M3" s="19"/>
      <c r="N3" s="19"/>
      <c r="O3" s="1"/>
      <c r="P3" s="1"/>
      <c r="Q3" s="1"/>
      <c r="R3" s="19"/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0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2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3</v>
      </c>
      <c r="B10" s="23"/>
      <c r="C10" s="24" t="s">
        <v>4</v>
      </c>
      <c r="D10" s="25"/>
      <c r="E10" s="26"/>
      <c r="F10" s="33" t="s">
        <v>5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6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7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8</v>
      </c>
      <c r="G11" s="23"/>
      <c r="H11" s="23"/>
      <c r="I11" s="36" t="s">
        <v>9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10</v>
      </c>
      <c r="AH11" s="23"/>
      <c r="AI11" s="23"/>
      <c r="AJ11" s="33" t="s">
        <v>9</v>
      </c>
      <c r="AK11" s="34"/>
      <c r="AL11" s="34"/>
      <c r="AM11" s="34"/>
      <c r="AN11" s="34"/>
      <c r="AO11" s="34"/>
      <c r="AP11" s="34"/>
      <c r="AQ11" s="34"/>
      <c r="AR11" s="35"/>
      <c r="AS11" s="23" t="s">
        <v>11</v>
      </c>
      <c r="AT11" s="23"/>
      <c r="AU11" s="23"/>
      <c r="AV11" s="23"/>
      <c r="AW11" s="23"/>
      <c r="AX11" s="23"/>
      <c r="AY11" s="33" t="s">
        <v>9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12</v>
      </c>
      <c r="J12" s="25"/>
      <c r="K12" s="26"/>
      <c r="L12" s="24" t="s">
        <v>13</v>
      </c>
      <c r="M12" s="25"/>
      <c r="N12" s="26"/>
      <c r="O12" s="24" t="s">
        <v>14</v>
      </c>
      <c r="P12" s="25"/>
      <c r="Q12" s="26"/>
      <c r="R12" s="24" t="s">
        <v>15</v>
      </c>
      <c r="S12" s="25"/>
      <c r="T12" s="26"/>
      <c r="U12" s="24" t="s">
        <v>16</v>
      </c>
      <c r="V12" s="25"/>
      <c r="W12" s="26"/>
      <c r="X12" s="24" t="s">
        <v>17</v>
      </c>
      <c r="Y12" s="25"/>
      <c r="Z12" s="26"/>
      <c r="AA12" s="24" t="s">
        <v>18</v>
      </c>
      <c r="AB12" s="25"/>
      <c r="AC12" s="26"/>
      <c r="AD12" s="24" t="s">
        <v>19</v>
      </c>
      <c r="AE12" s="25"/>
      <c r="AF12" s="26"/>
      <c r="AG12" s="23"/>
      <c r="AH12" s="23"/>
      <c r="AI12" s="23"/>
      <c r="AJ12" s="24" t="s">
        <v>20</v>
      </c>
      <c r="AK12" s="25"/>
      <c r="AL12" s="26"/>
      <c r="AM12" s="24" t="s">
        <v>21</v>
      </c>
      <c r="AN12" s="25"/>
      <c r="AO12" s="26"/>
      <c r="AP12" s="24" t="s">
        <v>52</v>
      </c>
      <c r="AQ12" s="25"/>
      <c r="AR12" s="26"/>
      <c r="AS12" s="23"/>
      <c r="AT12" s="23"/>
      <c r="AU12" s="23"/>
      <c r="AV12" s="23"/>
      <c r="AW12" s="23"/>
      <c r="AX12" s="23"/>
      <c r="AY12" s="39" t="s">
        <v>22</v>
      </c>
      <c r="AZ12" s="40"/>
      <c r="BA12" s="41"/>
      <c r="BB12" s="49" t="s">
        <v>5</v>
      </c>
      <c r="BC12" s="49"/>
      <c r="BD12" s="49"/>
      <c r="BE12" s="39" t="s">
        <v>23</v>
      </c>
      <c r="BF12" s="40"/>
      <c r="BG12" s="41"/>
      <c r="BH12" s="39" t="s">
        <v>24</v>
      </c>
      <c r="BI12" s="40"/>
      <c r="BJ12" s="41"/>
      <c r="BK12" s="24" t="s">
        <v>25</v>
      </c>
      <c r="BL12" s="25"/>
      <c r="BM12" s="26"/>
      <c r="BN12" s="33" t="s">
        <v>26</v>
      </c>
      <c r="BO12" s="34"/>
      <c r="BP12" s="34"/>
      <c r="BQ12" s="34"/>
      <c r="BR12" s="34"/>
      <c r="BS12" s="35"/>
      <c r="BT12" s="24" t="s">
        <v>27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28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29</v>
      </c>
      <c r="BO13" s="34"/>
      <c r="BP13" s="35"/>
      <c r="BQ13" s="33" t="s">
        <v>30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3286.6</v>
      </c>
      <c r="D16" s="8">
        <f>G16+AH16+AT16</f>
        <v>2690.9</v>
      </c>
      <c r="E16" s="9">
        <f>D16/C16*100</f>
        <v>81.87488590032252</v>
      </c>
      <c r="F16" s="10">
        <v>342</v>
      </c>
      <c r="G16" s="10">
        <v>423.4</v>
      </c>
      <c r="H16" s="9">
        <f>G16/F16*100</f>
        <v>123.80116959064327</v>
      </c>
      <c r="I16" s="10">
        <v>76.1</v>
      </c>
      <c r="J16" s="10">
        <v>84.9</v>
      </c>
      <c r="K16" s="9">
        <f>J16/I16*100</f>
        <v>111.56373193166887</v>
      </c>
      <c r="L16" s="10"/>
      <c r="M16" s="10">
        <v>5.7</v>
      </c>
      <c r="N16" s="9" t="e">
        <f>M16/L16*100</f>
        <v>#DIV/0!</v>
      </c>
      <c r="O16" s="10">
        <v>42.7</v>
      </c>
      <c r="P16" s="10">
        <v>44.5</v>
      </c>
      <c r="Q16" s="9">
        <f>P16/O16*100</f>
        <v>104.21545667447305</v>
      </c>
      <c r="R16" s="10">
        <v>164.9</v>
      </c>
      <c r="S16" s="10">
        <v>148.5</v>
      </c>
      <c r="T16" s="9">
        <f>S16/R16*100</f>
        <v>90.05457853244391</v>
      </c>
      <c r="U16" s="10"/>
      <c r="V16" s="10">
        <v>26.2</v>
      </c>
      <c r="W16" s="9" t="e">
        <f>V16/U16*100</f>
        <v>#DIV/0!</v>
      </c>
      <c r="X16" s="10">
        <v>46.7</v>
      </c>
      <c r="Y16" s="10"/>
      <c r="Z16" s="9">
        <f>Y16/X16*100</f>
        <v>0</v>
      </c>
      <c r="AA16" s="10">
        <v>4.6</v>
      </c>
      <c r="AB16" s="10">
        <v>5.1</v>
      </c>
      <c r="AC16" s="9">
        <f>AB16/AA16*100</f>
        <v>110.86956521739131</v>
      </c>
      <c r="AD16" s="10">
        <v>0</v>
      </c>
      <c r="AE16" s="10"/>
      <c r="AF16" s="9" t="e">
        <f>AE16/AD16*100</f>
        <v>#DIV/0!</v>
      </c>
      <c r="AG16" s="10">
        <v>2944.6</v>
      </c>
      <c r="AH16" s="10">
        <v>2267.5</v>
      </c>
      <c r="AI16" s="9">
        <f>AH16/AG16*100</f>
        <v>77.00536575426204</v>
      </c>
      <c r="AJ16" s="9">
        <v>2224.4</v>
      </c>
      <c r="AK16" s="9">
        <v>1968.3</v>
      </c>
      <c r="AL16" s="9">
        <f>AK16/AJ16*100</f>
        <v>88.48678295270635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0</v>
      </c>
      <c r="AT16" s="10"/>
      <c r="AU16" s="9" t="e">
        <f>AT16/AS16*100</f>
        <v>#DIV/0!</v>
      </c>
      <c r="AV16" s="11">
        <v>3335.4</v>
      </c>
      <c r="AW16" s="11">
        <v>2274.2</v>
      </c>
      <c r="AX16" s="9">
        <f>AW16/AV16*100</f>
        <v>68.1837260898243</v>
      </c>
      <c r="AY16" s="11">
        <v>627.3</v>
      </c>
      <c r="AZ16" s="11">
        <v>596</v>
      </c>
      <c r="BA16" s="9">
        <f>AZ16/AY16*100</f>
        <v>95.01036186832458</v>
      </c>
      <c r="BB16" s="9">
        <v>598.9</v>
      </c>
      <c r="BC16" s="11">
        <v>567.5</v>
      </c>
      <c r="BD16" s="9">
        <f>BC16/BB16*100</f>
        <v>94.75705460010019</v>
      </c>
      <c r="BE16" s="11">
        <v>12</v>
      </c>
      <c r="BF16" s="11">
        <v>12</v>
      </c>
      <c r="BG16" s="9">
        <f>BF16/BE16*100</f>
        <v>100</v>
      </c>
      <c r="BH16" s="11">
        <v>1182.1</v>
      </c>
      <c r="BI16" s="11">
        <v>730.1</v>
      </c>
      <c r="BJ16" s="9">
        <f>BI16/BH16*100</f>
        <v>61.76296421622537</v>
      </c>
      <c r="BK16" s="11">
        <v>1013.9</v>
      </c>
      <c r="BL16" s="11">
        <v>893.7</v>
      </c>
      <c r="BM16" s="9">
        <f>BL16/BK16*100</f>
        <v>88.14478745438407</v>
      </c>
      <c r="BN16" s="12">
        <v>660.3</v>
      </c>
      <c r="BO16" s="12">
        <v>564.4</v>
      </c>
      <c r="BP16" s="9">
        <f>BO16/BN16*100</f>
        <v>85.47629865212782</v>
      </c>
      <c r="BQ16" s="12">
        <v>322.5</v>
      </c>
      <c r="BR16" s="12">
        <v>301.4</v>
      </c>
      <c r="BS16" s="9">
        <f>BR16/BQ16*100</f>
        <v>93.45736434108527</v>
      </c>
      <c r="BT16" s="12"/>
      <c r="BU16" s="12"/>
      <c r="BV16" s="9" t="e">
        <f>BU16/BT16*100</f>
        <v>#DIV/0!</v>
      </c>
      <c r="BW16" s="13">
        <f>SUM(C16-AV16)</f>
        <v>-48.80000000000018</v>
      </c>
      <c r="BX16" s="13">
        <f>SUM(D16-AW16)</f>
        <v>416.7000000000003</v>
      </c>
      <c r="BY16" s="9"/>
    </row>
    <row r="17" spans="1:77" ht="12.75">
      <c r="A17" s="6">
        <v>2</v>
      </c>
      <c r="B17" s="7" t="s">
        <v>35</v>
      </c>
      <c r="C17" s="8">
        <v>3200.2</v>
      </c>
      <c r="D17" s="8">
        <f aca="true" t="shared" si="0" ref="D17:D32">G17+AH17+AT17</f>
        <v>2793.1000000000004</v>
      </c>
      <c r="E17" s="9">
        <f aca="true" t="shared" si="1" ref="E17:E34">D17/C17*100</f>
        <v>87.2789200674958</v>
      </c>
      <c r="F17" s="10">
        <v>426.7</v>
      </c>
      <c r="G17" s="10">
        <v>303.9</v>
      </c>
      <c r="H17" s="9">
        <f aca="true" t="shared" si="2" ref="H17:H32">G17/F17*100</f>
        <v>71.22099835950316</v>
      </c>
      <c r="I17" s="10">
        <v>75.6</v>
      </c>
      <c r="J17" s="10">
        <v>61.7</v>
      </c>
      <c r="K17" s="9">
        <f aca="true" t="shared" si="3" ref="K17:K32">J17/I17*100</f>
        <v>81.61375661375662</v>
      </c>
      <c r="L17" s="10">
        <v>7.7</v>
      </c>
      <c r="M17" s="10">
        <v>0.2</v>
      </c>
      <c r="N17" s="9">
        <f aca="true" t="shared" si="4" ref="N17:N32">M17/L17*100</f>
        <v>2.5974025974025974</v>
      </c>
      <c r="O17" s="10">
        <v>55.3</v>
      </c>
      <c r="P17" s="10">
        <v>57.1</v>
      </c>
      <c r="Q17" s="9">
        <f aca="true" t="shared" si="5" ref="Q17:Q32">P17/O17*100</f>
        <v>103.25497287522604</v>
      </c>
      <c r="R17" s="10">
        <v>107.6</v>
      </c>
      <c r="S17" s="10">
        <v>118.7</v>
      </c>
      <c r="T17" s="9">
        <f aca="true" t="shared" si="6" ref="T17:T32">S17/R17*100</f>
        <v>110.31598513011154</v>
      </c>
      <c r="U17" s="10"/>
      <c r="V17" s="10">
        <v>19.6</v>
      </c>
      <c r="W17" s="9" t="e">
        <f aca="true" t="shared" si="7" ref="W17:W32">V17/U17*100</f>
        <v>#DIV/0!</v>
      </c>
      <c r="X17" s="10">
        <v>174.3</v>
      </c>
      <c r="Y17" s="10"/>
      <c r="Z17" s="9">
        <f aca="true" t="shared" si="8" ref="Z17:Z32">Y17/X17*100</f>
        <v>0</v>
      </c>
      <c r="AA17" s="10">
        <v>0.2</v>
      </c>
      <c r="AB17" s="10"/>
      <c r="AC17" s="9">
        <f aca="true" t="shared" si="9" ref="AC17:AC32">AB17/AA17*100</f>
        <v>0</v>
      </c>
      <c r="AD17" s="10">
        <v>0</v>
      </c>
      <c r="AE17" s="10"/>
      <c r="AF17" s="9" t="e">
        <f aca="true" t="shared" si="10" ref="AF17:AF32">AE17/AD17*100</f>
        <v>#DIV/0!</v>
      </c>
      <c r="AG17" s="10">
        <v>2349.5</v>
      </c>
      <c r="AH17" s="10">
        <v>2132.9</v>
      </c>
      <c r="AI17" s="9">
        <f aca="true" t="shared" si="11" ref="AI17:AI32">AH17/AG17*100</f>
        <v>90.78101723771016</v>
      </c>
      <c r="AJ17" s="9">
        <v>1759.3</v>
      </c>
      <c r="AK17" s="9">
        <v>1556.7</v>
      </c>
      <c r="AL17" s="9">
        <f aca="true" t="shared" si="12" ref="AL17:AL32">AK17/AJ17*100</f>
        <v>88.48405615869949</v>
      </c>
      <c r="AM17" s="9"/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424</v>
      </c>
      <c r="AT17" s="10">
        <v>356.3</v>
      </c>
      <c r="AU17" s="9">
        <f aca="true" t="shared" si="15" ref="AU17:AU34">AT17/AS17*100</f>
        <v>84.03301886792454</v>
      </c>
      <c r="AV17" s="16">
        <v>3200.2</v>
      </c>
      <c r="AW17" s="11">
        <v>2780</v>
      </c>
      <c r="AX17" s="9">
        <f aca="true" t="shared" si="16" ref="AX17:AX34">AW17/AV17*100</f>
        <v>86.86957065183427</v>
      </c>
      <c r="AY17" s="11">
        <v>615.3</v>
      </c>
      <c r="AZ17" s="11">
        <v>551.2</v>
      </c>
      <c r="BA17" s="9">
        <f aca="true" t="shared" si="17" ref="BA17:BA34">AZ17/AY17*100</f>
        <v>89.5823175686657</v>
      </c>
      <c r="BB17" s="9">
        <v>597.2</v>
      </c>
      <c r="BC17" s="11">
        <v>533.1</v>
      </c>
      <c r="BD17" s="9">
        <f aca="true" t="shared" si="18" ref="BD17:BD34">BC17/BB17*100</f>
        <v>89.26657736101808</v>
      </c>
      <c r="BE17" s="11"/>
      <c r="BF17" s="11"/>
      <c r="BG17" s="9" t="e">
        <f aca="true" t="shared" si="19" ref="BG17:BG34">BF17/BE17*100</f>
        <v>#DIV/0!</v>
      </c>
      <c r="BH17" s="11">
        <v>1040.7</v>
      </c>
      <c r="BI17" s="11">
        <v>925.5</v>
      </c>
      <c r="BJ17" s="9">
        <f aca="true" t="shared" si="20" ref="BJ17:BJ34">BI17/BH17*100</f>
        <v>88.93052752954742</v>
      </c>
      <c r="BK17" s="11">
        <v>1074.9</v>
      </c>
      <c r="BL17" s="11">
        <v>850.5</v>
      </c>
      <c r="BM17" s="9">
        <f aca="true" t="shared" si="21" ref="BM17:BM32">BL17/BK17*100</f>
        <v>79.12363940831705</v>
      </c>
      <c r="BN17" s="12">
        <v>814.2</v>
      </c>
      <c r="BO17" s="12">
        <v>637.5</v>
      </c>
      <c r="BP17" s="9">
        <f aca="true" t="shared" si="22" ref="BP17:BP34">BO17/BN17*100</f>
        <v>78.29771554900515</v>
      </c>
      <c r="BQ17" s="17">
        <v>120</v>
      </c>
      <c r="BR17" s="12">
        <v>88.2</v>
      </c>
      <c r="BS17" s="9">
        <f aca="true" t="shared" si="23" ref="BS17:BS32">BR17/BQ17*100</f>
        <v>73.5</v>
      </c>
      <c r="BT17" s="12"/>
      <c r="BU17" s="12"/>
      <c r="BV17" s="9" t="e">
        <f aca="true" t="shared" si="24" ref="BV17:BV32">BU17/BT17*100</f>
        <v>#DIV/0!</v>
      </c>
      <c r="BW17" s="13">
        <f>SUM(C17-AV17)</f>
        <v>0</v>
      </c>
      <c r="BX17" s="13">
        <f aca="true" t="shared" si="25" ref="BX17:BX32">SUM(D17-AW17)</f>
        <v>13.100000000000364</v>
      </c>
      <c r="BY17" s="9"/>
    </row>
    <row r="18" spans="1:77" ht="12.75">
      <c r="A18" s="6">
        <v>3</v>
      </c>
      <c r="B18" s="7" t="s">
        <v>36</v>
      </c>
      <c r="C18" s="8">
        <v>3592.2</v>
      </c>
      <c r="D18" s="8">
        <f t="shared" si="0"/>
        <v>3324.5999999999995</v>
      </c>
      <c r="E18" s="9">
        <f t="shared" si="1"/>
        <v>92.55052613996992</v>
      </c>
      <c r="F18" s="10">
        <v>663.2</v>
      </c>
      <c r="G18" s="10">
        <v>736.2</v>
      </c>
      <c r="H18" s="9">
        <f t="shared" si="2"/>
        <v>111.00723763570566</v>
      </c>
      <c r="I18" s="10">
        <v>185.4</v>
      </c>
      <c r="J18" s="10">
        <v>217.3</v>
      </c>
      <c r="K18" s="9">
        <f t="shared" si="3"/>
        <v>117.20604099244876</v>
      </c>
      <c r="L18" s="10">
        <v>24.1</v>
      </c>
      <c r="M18" s="10">
        <v>3.2</v>
      </c>
      <c r="N18" s="9">
        <f t="shared" si="4"/>
        <v>13.278008298755188</v>
      </c>
      <c r="O18" s="10">
        <v>81.2</v>
      </c>
      <c r="P18" s="10">
        <v>85.4</v>
      </c>
      <c r="Q18" s="9">
        <f t="shared" si="5"/>
        <v>105.17241379310344</v>
      </c>
      <c r="R18" s="10">
        <v>211.4</v>
      </c>
      <c r="S18" s="10">
        <v>268.8</v>
      </c>
      <c r="T18" s="9">
        <f t="shared" si="6"/>
        <v>127.15231788079471</v>
      </c>
      <c r="U18" s="10"/>
      <c r="V18" s="10">
        <v>42.9</v>
      </c>
      <c r="W18" s="9" t="e">
        <f t="shared" si="7"/>
        <v>#DIV/0!</v>
      </c>
      <c r="X18" s="10">
        <v>117.7</v>
      </c>
      <c r="Y18" s="10"/>
      <c r="Z18" s="9">
        <f t="shared" si="8"/>
        <v>0</v>
      </c>
      <c r="AA18" s="10">
        <v>36.1</v>
      </c>
      <c r="AB18" s="10">
        <v>33</v>
      </c>
      <c r="AC18" s="9">
        <f t="shared" si="9"/>
        <v>91.41274238227146</v>
      </c>
      <c r="AD18" s="10">
        <v>0</v>
      </c>
      <c r="AE18" s="10"/>
      <c r="AF18" s="9" t="e">
        <f t="shared" si="10"/>
        <v>#DIV/0!</v>
      </c>
      <c r="AG18" s="10">
        <v>2833.7</v>
      </c>
      <c r="AH18" s="10">
        <v>2587.2</v>
      </c>
      <c r="AI18" s="9">
        <f t="shared" si="11"/>
        <v>91.30112573666938</v>
      </c>
      <c r="AJ18" s="9">
        <v>1792</v>
      </c>
      <c r="AK18" s="9">
        <v>1585.7</v>
      </c>
      <c r="AL18" s="9">
        <f t="shared" si="12"/>
        <v>88.48772321428572</v>
      </c>
      <c r="AM18" s="9">
        <v>229.6</v>
      </c>
      <c r="AN18" s="9">
        <v>210.5</v>
      </c>
      <c r="AO18" s="9">
        <f t="shared" si="13"/>
        <v>91.68118466898954</v>
      </c>
      <c r="AP18" s="11"/>
      <c r="AQ18" s="11"/>
      <c r="AR18" s="9" t="e">
        <f t="shared" si="14"/>
        <v>#DIV/0!</v>
      </c>
      <c r="AS18" s="10">
        <v>95.2</v>
      </c>
      <c r="AT18" s="10">
        <v>1.2</v>
      </c>
      <c r="AU18" s="9">
        <f t="shared" si="15"/>
        <v>1.2605042016806722</v>
      </c>
      <c r="AV18" s="11">
        <v>3640.5</v>
      </c>
      <c r="AW18" s="11">
        <v>2451.7</v>
      </c>
      <c r="AX18" s="9">
        <f t="shared" si="16"/>
        <v>67.34514489767889</v>
      </c>
      <c r="AY18" s="16">
        <v>835.9</v>
      </c>
      <c r="AZ18" s="11">
        <v>737.8</v>
      </c>
      <c r="BA18" s="9">
        <f t="shared" si="17"/>
        <v>88.26414642899869</v>
      </c>
      <c r="BB18" s="9">
        <v>580.1</v>
      </c>
      <c r="BC18" s="11">
        <v>484.1</v>
      </c>
      <c r="BD18" s="9">
        <f t="shared" si="18"/>
        <v>83.45112911566972</v>
      </c>
      <c r="BE18" s="11">
        <v>7.8</v>
      </c>
      <c r="BF18" s="11"/>
      <c r="BG18" s="9">
        <f t="shared" si="19"/>
        <v>0</v>
      </c>
      <c r="BH18" s="16">
        <v>826.7</v>
      </c>
      <c r="BI18" s="11">
        <v>462.3</v>
      </c>
      <c r="BJ18" s="9">
        <f t="shared" si="20"/>
        <v>55.92113221241078</v>
      </c>
      <c r="BK18" s="11">
        <v>1254.2</v>
      </c>
      <c r="BL18" s="11">
        <v>960.8</v>
      </c>
      <c r="BM18" s="9">
        <f t="shared" si="21"/>
        <v>76.60660181789187</v>
      </c>
      <c r="BN18" s="12">
        <v>944</v>
      </c>
      <c r="BO18" s="12">
        <v>731</v>
      </c>
      <c r="BP18" s="9">
        <f t="shared" si="22"/>
        <v>77.4364406779661</v>
      </c>
      <c r="BQ18" s="12">
        <v>276.2</v>
      </c>
      <c r="BR18" s="12">
        <v>203.5</v>
      </c>
      <c r="BS18" s="9">
        <f t="shared" si="23"/>
        <v>73.67849384503982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-48.30000000000018</v>
      </c>
      <c r="BX18" s="13">
        <f t="shared" si="25"/>
        <v>872.8999999999996</v>
      </c>
      <c r="BY18" s="9"/>
    </row>
    <row r="19" spans="1:77" ht="12.75">
      <c r="A19" s="6">
        <v>4</v>
      </c>
      <c r="B19" s="7" t="s">
        <v>37</v>
      </c>
      <c r="C19" s="8">
        <v>3574.4</v>
      </c>
      <c r="D19" s="8">
        <f t="shared" si="0"/>
        <v>3420.2999999999997</v>
      </c>
      <c r="E19" s="9">
        <f t="shared" si="1"/>
        <v>95.68878692927484</v>
      </c>
      <c r="F19" s="10">
        <v>401.2</v>
      </c>
      <c r="G19" s="10">
        <v>568.2</v>
      </c>
      <c r="H19" s="9">
        <f t="shared" si="2"/>
        <v>141.62512462612165</v>
      </c>
      <c r="I19" s="10">
        <v>94.4</v>
      </c>
      <c r="J19" s="10">
        <v>96.2</v>
      </c>
      <c r="K19" s="9">
        <f t="shared" si="3"/>
        <v>101.90677966101696</v>
      </c>
      <c r="L19" s="10">
        <v>29.9</v>
      </c>
      <c r="M19" s="10">
        <v>101.4</v>
      </c>
      <c r="N19" s="9">
        <f t="shared" si="4"/>
        <v>339.13043478260875</v>
      </c>
      <c r="O19" s="10">
        <v>29.3</v>
      </c>
      <c r="P19" s="10">
        <v>38.4</v>
      </c>
      <c r="Q19" s="9">
        <f t="shared" si="5"/>
        <v>131.0580204778157</v>
      </c>
      <c r="R19" s="10">
        <v>144.4</v>
      </c>
      <c r="S19" s="10">
        <v>215.6</v>
      </c>
      <c r="T19" s="9">
        <f t="shared" si="6"/>
        <v>149.30747922437672</v>
      </c>
      <c r="U19" s="10"/>
      <c r="V19" s="10">
        <v>32.8</v>
      </c>
      <c r="W19" s="9" t="e">
        <f t="shared" si="7"/>
        <v>#DIV/0!</v>
      </c>
      <c r="X19" s="10">
        <v>62.5</v>
      </c>
      <c r="Y19" s="10"/>
      <c r="Z19" s="9">
        <f t="shared" si="8"/>
        <v>0</v>
      </c>
      <c r="AA19" s="10">
        <v>35.6</v>
      </c>
      <c r="AB19" s="10">
        <v>79</v>
      </c>
      <c r="AC19" s="9">
        <f t="shared" si="9"/>
        <v>221.91011235955057</v>
      </c>
      <c r="AD19" s="10">
        <v>0</v>
      </c>
      <c r="AE19" s="10"/>
      <c r="AF19" s="9" t="e">
        <f t="shared" si="10"/>
        <v>#DIV/0!</v>
      </c>
      <c r="AG19" s="10">
        <v>2523.2</v>
      </c>
      <c r="AH19" s="10">
        <v>2298</v>
      </c>
      <c r="AI19" s="9">
        <f t="shared" si="11"/>
        <v>91.07482561826254</v>
      </c>
      <c r="AJ19" s="9">
        <v>1451.3</v>
      </c>
      <c r="AK19" s="9">
        <v>1284.2</v>
      </c>
      <c r="AL19" s="9">
        <f t="shared" si="12"/>
        <v>88.48618479983463</v>
      </c>
      <c r="AM19" s="9">
        <v>547.6</v>
      </c>
      <c r="AN19" s="9">
        <v>502</v>
      </c>
      <c r="AO19" s="9">
        <f t="shared" si="13"/>
        <v>91.672753834916</v>
      </c>
      <c r="AP19" s="11"/>
      <c r="AQ19" s="11"/>
      <c r="AR19" s="9" t="e">
        <f t="shared" si="14"/>
        <v>#DIV/0!</v>
      </c>
      <c r="AS19" s="10">
        <v>650</v>
      </c>
      <c r="AT19" s="10">
        <v>554.1</v>
      </c>
      <c r="AU19" s="9">
        <f t="shared" si="15"/>
        <v>85.24615384615385</v>
      </c>
      <c r="AV19" s="11">
        <v>3603.5</v>
      </c>
      <c r="AW19" s="11">
        <v>2863.7</v>
      </c>
      <c r="AX19" s="9">
        <f t="shared" si="16"/>
        <v>79.46995976134313</v>
      </c>
      <c r="AY19" s="11">
        <v>617.2</v>
      </c>
      <c r="AZ19" s="11">
        <v>547.4</v>
      </c>
      <c r="BA19" s="9">
        <f t="shared" si="17"/>
        <v>88.69086195722618</v>
      </c>
      <c r="BB19" s="9">
        <v>598.6</v>
      </c>
      <c r="BC19" s="11">
        <v>528.8</v>
      </c>
      <c r="BD19" s="9">
        <f t="shared" si="18"/>
        <v>88.3394587370531</v>
      </c>
      <c r="BE19" s="11">
        <v>9</v>
      </c>
      <c r="BF19" s="11"/>
      <c r="BG19" s="9">
        <f t="shared" si="19"/>
        <v>0</v>
      </c>
      <c r="BH19" s="16">
        <v>1508.2</v>
      </c>
      <c r="BI19" s="11">
        <v>1142.9</v>
      </c>
      <c r="BJ19" s="9">
        <f t="shared" si="20"/>
        <v>75.77907439331653</v>
      </c>
      <c r="BK19" s="11">
        <v>1056.3</v>
      </c>
      <c r="BL19" s="11">
        <v>837.5</v>
      </c>
      <c r="BM19" s="9">
        <f t="shared" si="21"/>
        <v>79.28618763608823</v>
      </c>
      <c r="BN19" s="12">
        <v>605</v>
      </c>
      <c r="BO19" s="12">
        <v>522.6</v>
      </c>
      <c r="BP19" s="9">
        <f t="shared" si="22"/>
        <v>86.38016528925621</v>
      </c>
      <c r="BQ19" s="12">
        <v>228.9</v>
      </c>
      <c r="BR19" s="12">
        <v>105.1</v>
      </c>
      <c r="BS19" s="9">
        <f t="shared" si="23"/>
        <v>45.91524683267802</v>
      </c>
      <c r="BT19" s="12"/>
      <c r="BU19" s="12"/>
      <c r="BV19" s="9" t="e">
        <f t="shared" si="24"/>
        <v>#DIV/0!</v>
      </c>
      <c r="BW19" s="13">
        <f t="shared" si="26"/>
        <v>-29.09999999999991</v>
      </c>
      <c r="BX19" s="13">
        <f t="shared" si="25"/>
        <v>556.5999999999999</v>
      </c>
      <c r="BY19" s="9"/>
    </row>
    <row r="20" spans="1:77" ht="12.75">
      <c r="A20" s="6">
        <v>5</v>
      </c>
      <c r="B20" s="7" t="s">
        <v>38</v>
      </c>
      <c r="C20" s="8">
        <v>4042.6</v>
      </c>
      <c r="D20" s="8">
        <f t="shared" si="0"/>
        <v>3377.4</v>
      </c>
      <c r="E20" s="9">
        <f t="shared" si="1"/>
        <v>83.54524316034235</v>
      </c>
      <c r="F20" s="10">
        <v>1899.3</v>
      </c>
      <c r="G20" s="10">
        <v>1709.8</v>
      </c>
      <c r="H20" s="9">
        <f t="shared" si="2"/>
        <v>90.02263991997052</v>
      </c>
      <c r="I20" s="10">
        <v>1258.4</v>
      </c>
      <c r="J20" s="10">
        <v>1028.6</v>
      </c>
      <c r="K20" s="9">
        <f t="shared" si="3"/>
        <v>81.73871582962491</v>
      </c>
      <c r="L20" s="10">
        <v>2.3</v>
      </c>
      <c r="M20" s="10"/>
      <c r="N20" s="9">
        <f t="shared" si="4"/>
        <v>0</v>
      </c>
      <c r="O20" s="10">
        <v>57.4</v>
      </c>
      <c r="P20" s="10">
        <v>46.7</v>
      </c>
      <c r="Q20" s="9">
        <f t="shared" si="5"/>
        <v>81.35888501742161</v>
      </c>
      <c r="R20" s="10">
        <v>284</v>
      </c>
      <c r="S20" s="10">
        <v>406.3</v>
      </c>
      <c r="T20" s="9">
        <f t="shared" si="6"/>
        <v>143.06338028169014</v>
      </c>
      <c r="U20" s="10"/>
      <c r="V20" s="10">
        <v>110.8</v>
      </c>
      <c r="W20" s="9" t="e">
        <f t="shared" si="7"/>
        <v>#DIV/0!</v>
      </c>
      <c r="X20" s="10">
        <v>291.2</v>
      </c>
      <c r="Y20" s="10"/>
      <c r="Z20" s="9">
        <f t="shared" si="8"/>
        <v>0</v>
      </c>
      <c r="AA20" s="10"/>
      <c r="AB20" s="10"/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1952.9</v>
      </c>
      <c r="AH20" s="10">
        <v>1649.8</v>
      </c>
      <c r="AI20" s="9">
        <f t="shared" si="11"/>
        <v>84.4794920374827</v>
      </c>
      <c r="AJ20" s="9">
        <v>828.6</v>
      </c>
      <c r="AK20" s="9">
        <v>733.1</v>
      </c>
      <c r="AL20" s="9">
        <f t="shared" si="12"/>
        <v>88.47453536084963</v>
      </c>
      <c r="AM20" s="9">
        <v>179.7</v>
      </c>
      <c r="AN20" s="9">
        <v>164.7</v>
      </c>
      <c r="AO20" s="9">
        <f t="shared" si="13"/>
        <v>91.65275459098497</v>
      </c>
      <c r="AP20" s="11"/>
      <c r="AQ20" s="11"/>
      <c r="AR20" s="9" t="e">
        <f t="shared" si="14"/>
        <v>#DIV/0!</v>
      </c>
      <c r="AS20" s="10">
        <v>190.4</v>
      </c>
      <c r="AT20" s="10">
        <v>17.8</v>
      </c>
      <c r="AU20" s="9">
        <f t="shared" si="15"/>
        <v>9.34873949579832</v>
      </c>
      <c r="AV20" s="11">
        <v>4241</v>
      </c>
      <c r="AW20" s="11">
        <v>3395.6</v>
      </c>
      <c r="AX20" s="9">
        <f t="shared" si="16"/>
        <v>80.06602216458383</v>
      </c>
      <c r="AY20" s="11">
        <v>649.9</v>
      </c>
      <c r="AZ20" s="11">
        <v>608.7</v>
      </c>
      <c r="BA20" s="9">
        <f t="shared" si="17"/>
        <v>93.66056316356364</v>
      </c>
      <c r="BB20" s="9">
        <v>598.9</v>
      </c>
      <c r="BC20" s="11">
        <v>557.7</v>
      </c>
      <c r="BD20" s="9">
        <f t="shared" si="18"/>
        <v>93.12072132242446</v>
      </c>
      <c r="BE20" s="11">
        <v>6</v>
      </c>
      <c r="BF20" s="11">
        <v>5.5</v>
      </c>
      <c r="BG20" s="9">
        <f t="shared" si="19"/>
        <v>91.66666666666666</v>
      </c>
      <c r="BH20" s="11">
        <v>1462.7</v>
      </c>
      <c r="BI20" s="11">
        <v>1094.1</v>
      </c>
      <c r="BJ20" s="9">
        <f t="shared" si="20"/>
        <v>74.80002734668763</v>
      </c>
      <c r="BK20" s="11">
        <v>1348.5</v>
      </c>
      <c r="BL20" s="11">
        <v>1132.9</v>
      </c>
      <c r="BM20" s="9">
        <f t="shared" si="21"/>
        <v>84.01186503522433</v>
      </c>
      <c r="BN20" s="17">
        <v>988.9</v>
      </c>
      <c r="BO20" s="12">
        <v>823.6</v>
      </c>
      <c r="BP20" s="9">
        <f t="shared" si="22"/>
        <v>83.28445747800586</v>
      </c>
      <c r="BQ20" s="12">
        <v>136.3</v>
      </c>
      <c r="BR20" s="12">
        <v>124.9</v>
      </c>
      <c r="BS20" s="9">
        <f t="shared" si="23"/>
        <v>91.63609684519443</v>
      </c>
      <c r="BT20" s="12"/>
      <c r="BU20" s="12"/>
      <c r="BV20" s="9" t="e">
        <f t="shared" si="24"/>
        <v>#DIV/0!</v>
      </c>
      <c r="BW20" s="13">
        <f t="shared" si="26"/>
        <v>-198.4000000000001</v>
      </c>
      <c r="BX20" s="13">
        <f t="shared" si="25"/>
        <v>-18.199999999999818</v>
      </c>
      <c r="BY20" s="9"/>
    </row>
    <row r="21" spans="1:77" ht="12.75">
      <c r="A21" s="6">
        <v>6</v>
      </c>
      <c r="B21" s="7" t="s">
        <v>39</v>
      </c>
      <c r="C21" s="8">
        <v>2612.4</v>
      </c>
      <c r="D21" s="8">
        <f t="shared" si="0"/>
        <v>2361.0000000000005</v>
      </c>
      <c r="E21" s="9">
        <f t="shared" si="1"/>
        <v>90.3766651355076</v>
      </c>
      <c r="F21" s="10">
        <v>526</v>
      </c>
      <c r="G21" s="10">
        <v>491.3</v>
      </c>
      <c r="H21" s="9">
        <f t="shared" si="2"/>
        <v>93.40304182509506</v>
      </c>
      <c r="I21" s="10">
        <v>268.1</v>
      </c>
      <c r="J21" s="10">
        <v>195.1</v>
      </c>
      <c r="K21" s="9">
        <f t="shared" si="3"/>
        <v>72.77135397239836</v>
      </c>
      <c r="L21" s="10">
        <v>5.1</v>
      </c>
      <c r="M21" s="10">
        <v>5</v>
      </c>
      <c r="N21" s="9">
        <f t="shared" si="4"/>
        <v>98.03921568627452</v>
      </c>
      <c r="O21" s="10">
        <v>40.2</v>
      </c>
      <c r="P21" s="10">
        <v>68.7</v>
      </c>
      <c r="Q21" s="9">
        <f t="shared" si="5"/>
        <v>170.8955223880597</v>
      </c>
      <c r="R21" s="10">
        <v>155.4</v>
      </c>
      <c r="S21" s="10">
        <v>177.2</v>
      </c>
      <c r="T21" s="9">
        <f t="shared" si="6"/>
        <v>114.02831402831401</v>
      </c>
      <c r="U21" s="10"/>
      <c r="V21" s="10">
        <v>17.4</v>
      </c>
      <c r="W21" s="9" t="e">
        <f t="shared" si="7"/>
        <v>#DIV/0!</v>
      </c>
      <c r="X21" s="10">
        <v>53.9</v>
      </c>
      <c r="Y21" s="10"/>
      <c r="Z21" s="9">
        <f t="shared" si="8"/>
        <v>0</v>
      </c>
      <c r="AA21" s="10">
        <v>0.4</v>
      </c>
      <c r="AB21" s="10"/>
      <c r="AC21" s="9">
        <f t="shared" si="9"/>
        <v>0</v>
      </c>
      <c r="AD21" s="10">
        <v>0</v>
      </c>
      <c r="AE21" s="10"/>
      <c r="AF21" s="9" t="e">
        <f t="shared" si="10"/>
        <v>#DIV/0!</v>
      </c>
      <c r="AG21" s="10">
        <v>1971.4</v>
      </c>
      <c r="AH21" s="10">
        <v>1787.4</v>
      </c>
      <c r="AI21" s="9">
        <f t="shared" si="11"/>
        <v>90.66653139900578</v>
      </c>
      <c r="AJ21" s="9">
        <v>1481.8</v>
      </c>
      <c r="AK21" s="9">
        <v>1311.1</v>
      </c>
      <c r="AL21" s="9">
        <f t="shared" si="12"/>
        <v>88.48022675124848</v>
      </c>
      <c r="AM21" s="9"/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115</v>
      </c>
      <c r="AT21" s="10">
        <v>82.3</v>
      </c>
      <c r="AU21" s="9">
        <f t="shared" si="15"/>
        <v>71.56521739130434</v>
      </c>
      <c r="AV21" s="11">
        <v>2668.1</v>
      </c>
      <c r="AW21" s="11">
        <v>1997.2</v>
      </c>
      <c r="AX21" s="9">
        <f t="shared" si="16"/>
        <v>74.85476556350962</v>
      </c>
      <c r="AY21" s="11">
        <v>637.5</v>
      </c>
      <c r="AZ21" s="11">
        <v>547.1</v>
      </c>
      <c r="BA21" s="9">
        <f t="shared" si="17"/>
        <v>85.81960784313726</v>
      </c>
      <c r="BB21" s="9">
        <v>604.2</v>
      </c>
      <c r="BC21" s="11">
        <v>515.7</v>
      </c>
      <c r="BD21" s="9">
        <f t="shared" si="18"/>
        <v>85.35253227408143</v>
      </c>
      <c r="BE21" s="11">
        <v>6</v>
      </c>
      <c r="BF21" s="11"/>
      <c r="BG21" s="9">
        <f t="shared" si="19"/>
        <v>0</v>
      </c>
      <c r="BH21" s="11">
        <v>883.8</v>
      </c>
      <c r="BI21" s="11">
        <v>546.2</v>
      </c>
      <c r="BJ21" s="9">
        <f t="shared" si="20"/>
        <v>61.80131251414348</v>
      </c>
      <c r="BK21" s="16">
        <v>679.2</v>
      </c>
      <c r="BL21" s="11">
        <v>559.8</v>
      </c>
      <c r="BM21" s="9">
        <f t="shared" si="21"/>
        <v>82.42049469964662</v>
      </c>
      <c r="BN21" s="12">
        <v>529.6</v>
      </c>
      <c r="BO21" s="12">
        <v>456.7</v>
      </c>
      <c r="BP21" s="9">
        <f t="shared" si="22"/>
        <v>86.23489425981873</v>
      </c>
      <c r="BQ21" s="12">
        <v>129.4</v>
      </c>
      <c r="BR21" s="12">
        <v>87.9</v>
      </c>
      <c r="BS21" s="9">
        <f t="shared" si="23"/>
        <v>67.92890262751159</v>
      </c>
      <c r="BT21" s="12"/>
      <c r="BU21" s="12"/>
      <c r="BV21" s="9" t="e">
        <f t="shared" si="24"/>
        <v>#DIV/0!</v>
      </c>
      <c r="BW21" s="13">
        <f t="shared" si="26"/>
        <v>-55.69999999999982</v>
      </c>
      <c r="BX21" s="13">
        <f t="shared" si="25"/>
        <v>363.8000000000004</v>
      </c>
      <c r="BY21" s="9"/>
    </row>
    <row r="22" spans="1:77" ht="12.75">
      <c r="A22" s="6">
        <v>7</v>
      </c>
      <c r="B22" s="7" t="s">
        <v>40</v>
      </c>
      <c r="C22" s="8">
        <v>1595.2</v>
      </c>
      <c r="D22" s="8">
        <f t="shared" si="0"/>
        <v>1411.4</v>
      </c>
      <c r="E22" s="9">
        <f t="shared" si="1"/>
        <v>88.47793380140422</v>
      </c>
      <c r="F22" s="10">
        <v>220.7</v>
      </c>
      <c r="G22" s="10">
        <v>186.4</v>
      </c>
      <c r="H22" s="9">
        <f t="shared" si="2"/>
        <v>84.45854100589035</v>
      </c>
      <c r="I22" s="10">
        <v>28.2</v>
      </c>
      <c r="J22" s="10">
        <v>15.4</v>
      </c>
      <c r="K22" s="9">
        <f t="shared" si="3"/>
        <v>54.60992907801418</v>
      </c>
      <c r="L22" s="10"/>
      <c r="M22" s="10"/>
      <c r="N22" s="9" t="e">
        <f t="shared" si="4"/>
        <v>#DIV/0!</v>
      </c>
      <c r="O22" s="10">
        <v>25.9</v>
      </c>
      <c r="P22" s="10">
        <v>26.2</v>
      </c>
      <c r="Q22" s="9">
        <f t="shared" si="5"/>
        <v>101.15830115830116</v>
      </c>
      <c r="R22" s="10">
        <v>84</v>
      </c>
      <c r="S22" s="10">
        <v>101.7</v>
      </c>
      <c r="T22" s="9">
        <f t="shared" si="6"/>
        <v>121.07142857142858</v>
      </c>
      <c r="U22" s="10"/>
      <c r="V22" s="10">
        <v>24.6</v>
      </c>
      <c r="W22" s="9" t="e">
        <f t="shared" si="7"/>
        <v>#DIV/0!</v>
      </c>
      <c r="X22" s="10">
        <v>62</v>
      </c>
      <c r="Y22" s="10"/>
      <c r="Z22" s="9">
        <f t="shared" si="8"/>
        <v>0</v>
      </c>
      <c r="AA22" s="10">
        <v>14.1</v>
      </c>
      <c r="AB22" s="10">
        <v>10.4</v>
      </c>
      <c r="AC22" s="9">
        <f t="shared" si="9"/>
        <v>73.75886524822695</v>
      </c>
      <c r="AD22" s="10">
        <v>0</v>
      </c>
      <c r="AE22" s="10"/>
      <c r="AF22" s="9" t="e">
        <f t="shared" si="10"/>
        <v>#DIV/0!</v>
      </c>
      <c r="AG22" s="10">
        <v>1335.9</v>
      </c>
      <c r="AH22" s="10">
        <v>1196.4</v>
      </c>
      <c r="AI22" s="9">
        <f t="shared" si="11"/>
        <v>89.5576016168875</v>
      </c>
      <c r="AJ22" s="9">
        <v>1030.5</v>
      </c>
      <c r="AK22" s="9">
        <v>911.8</v>
      </c>
      <c r="AL22" s="9">
        <f t="shared" si="12"/>
        <v>88.48131974769528</v>
      </c>
      <c r="AM22" s="9">
        <v>133.6</v>
      </c>
      <c r="AN22" s="9">
        <v>122.5</v>
      </c>
      <c r="AO22" s="9">
        <f t="shared" si="13"/>
        <v>91.69161676646706</v>
      </c>
      <c r="AP22" s="11"/>
      <c r="AQ22" s="11"/>
      <c r="AR22" s="9" t="e">
        <f t="shared" si="14"/>
        <v>#DIV/0!</v>
      </c>
      <c r="AS22" s="10">
        <v>38.7</v>
      </c>
      <c r="AT22" s="10">
        <v>28.6</v>
      </c>
      <c r="AU22" s="9">
        <f t="shared" si="15"/>
        <v>73.90180878552971</v>
      </c>
      <c r="AV22" s="11">
        <v>1599.5</v>
      </c>
      <c r="AW22" s="11">
        <v>1336.6</v>
      </c>
      <c r="AX22" s="9">
        <f t="shared" si="16"/>
        <v>83.56361362925914</v>
      </c>
      <c r="AY22" s="11">
        <v>621.6</v>
      </c>
      <c r="AZ22" s="11">
        <v>544.9</v>
      </c>
      <c r="BA22" s="9">
        <f t="shared" si="17"/>
        <v>87.66087516087515</v>
      </c>
      <c r="BB22" s="9">
        <v>598.6</v>
      </c>
      <c r="BC22" s="11">
        <v>521.9</v>
      </c>
      <c r="BD22" s="9">
        <f t="shared" si="18"/>
        <v>87.18676912796525</v>
      </c>
      <c r="BE22" s="11">
        <v>6</v>
      </c>
      <c r="BF22" s="11"/>
      <c r="BG22" s="9">
        <f t="shared" si="19"/>
        <v>0</v>
      </c>
      <c r="BH22" s="16">
        <v>377.4</v>
      </c>
      <c r="BI22" s="11">
        <v>268.2</v>
      </c>
      <c r="BJ22" s="9">
        <f t="shared" si="20"/>
        <v>71.06518282988871</v>
      </c>
      <c r="BK22" s="11">
        <v>547.2</v>
      </c>
      <c r="BL22" s="11">
        <v>495</v>
      </c>
      <c r="BM22" s="9">
        <f t="shared" si="21"/>
        <v>90.46052631578947</v>
      </c>
      <c r="BN22" s="12">
        <v>425.8</v>
      </c>
      <c r="BO22" s="12">
        <v>381.9</v>
      </c>
      <c r="BP22" s="9">
        <f t="shared" si="22"/>
        <v>89.68999530295912</v>
      </c>
      <c r="BQ22" s="12">
        <v>79</v>
      </c>
      <c r="BR22" s="12">
        <v>78.3</v>
      </c>
      <c r="BS22" s="9">
        <f>BR22/BQ22*100</f>
        <v>99.1139240506329</v>
      </c>
      <c r="BT22" s="12"/>
      <c r="BU22" s="12"/>
      <c r="BV22" s="9" t="e">
        <f t="shared" si="24"/>
        <v>#DIV/0!</v>
      </c>
      <c r="BW22" s="13">
        <f t="shared" si="26"/>
        <v>-4.2999999999999545</v>
      </c>
      <c r="BX22" s="13">
        <f t="shared" si="25"/>
        <v>74.80000000000018</v>
      </c>
      <c r="BY22" s="9"/>
    </row>
    <row r="23" spans="1:77" ht="12.75">
      <c r="A23" s="6">
        <v>8</v>
      </c>
      <c r="B23" s="7" t="s">
        <v>41</v>
      </c>
      <c r="C23" s="8">
        <v>3452</v>
      </c>
      <c r="D23" s="8">
        <f t="shared" si="0"/>
        <v>3092</v>
      </c>
      <c r="E23" s="9">
        <f t="shared" si="1"/>
        <v>89.5712630359212</v>
      </c>
      <c r="F23" s="10">
        <v>803.5</v>
      </c>
      <c r="G23" s="10">
        <v>666.6</v>
      </c>
      <c r="H23" s="9">
        <f t="shared" si="2"/>
        <v>82.96204107031735</v>
      </c>
      <c r="I23" s="10">
        <v>306.3</v>
      </c>
      <c r="J23" s="10">
        <v>308.6</v>
      </c>
      <c r="K23" s="9">
        <f t="shared" si="3"/>
        <v>100.75089781260202</v>
      </c>
      <c r="L23" s="10"/>
      <c r="M23" s="10"/>
      <c r="N23" s="9" t="e">
        <f t="shared" si="4"/>
        <v>#DIV/0!</v>
      </c>
      <c r="O23" s="10">
        <v>56</v>
      </c>
      <c r="P23" s="10">
        <v>43.5</v>
      </c>
      <c r="Q23" s="9">
        <f t="shared" si="5"/>
        <v>77.67857142857143</v>
      </c>
      <c r="R23" s="10">
        <v>402.4</v>
      </c>
      <c r="S23" s="10">
        <v>302.6</v>
      </c>
      <c r="T23" s="9">
        <f t="shared" si="6"/>
        <v>75.19880715705767</v>
      </c>
      <c r="U23" s="10"/>
      <c r="V23" s="10">
        <v>2</v>
      </c>
      <c r="W23" s="9" t="e">
        <f t="shared" si="7"/>
        <v>#DIV/0!</v>
      </c>
      <c r="X23" s="10">
        <v>28.7</v>
      </c>
      <c r="Y23" s="10"/>
      <c r="Z23" s="9">
        <f t="shared" si="8"/>
        <v>0</v>
      </c>
      <c r="AA23" s="10">
        <v>0.2</v>
      </c>
      <c r="AB23" s="10"/>
      <c r="AC23" s="9">
        <f t="shared" si="9"/>
        <v>0</v>
      </c>
      <c r="AD23" s="10">
        <v>0</v>
      </c>
      <c r="AE23" s="10"/>
      <c r="AF23" s="9" t="e">
        <f t="shared" si="10"/>
        <v>#DIV/0!</v>
      </c>
      <c r="AG23" s="10">
        <v>2496.4</v>
      </c>
      <c r="AH23" s="10">
        <v>2328.8</v>
      </c>
      <c r="AI23" s="9">
        <f t="shared" si="11"/>
        <v>93.2863323185387</v>
      </c>
      <c r="AJ23" s="9">
        <v>1335.4</v>
      </c>
      <c r="AK23" s="9">
        <v>1181.6</v>
      </c>
      <c r="AL23" s="9">
        <f t="shared" si="12"/>
        <v>88.4828515800509</v>
      </c>
      <c r="AM23" s="9"/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152</v>
      </c>
      <c r="AT23" s="10">
        <v>96.6</v>
      </c>
      <c r="AU23" s="9">
        <f t="shared" si="15"/>
        <v>63.55263157894736</v>
      </c>
      <c r="AV23" s="11">
        <v>3747</v>
      </c>
      <c r="AW23" s="11">
        <v>2977.4</v>
      </c>
      <c r="AX23" s="9">
        <f t="shared" si="16"/>
        <v>79.46090205497732</v>
      </c>
      <c r="AY23" s="11">
        <v>710.8</v>
      </c>
      <c r="AZ23" s="11">
        <v>550.4</v>
      </c>
      <c r="BA23" s="9">
        <f t="shared" si="17"/>
        <v>77.43387732132808</v>
      </c>
      <c r="BB23" s="9">
        <v>693.9</v>
      </c>
      <c r="BC23" s="11">
        <v>533.3</v>
      </c>
      <c r="BD23" s="9">
        <f t="shared" si="18"/>
        <v>76.85545467646635</v>
      </c>
      <c r="BE23" s="11">
        <v>47.8</v>
      </c>
      <c r="BF23" s="11">
        <v>21.1</v>
      </c>
      <c r="BG23" s="9">
        <f t="shared" si="19"/>
        <v>44.14225941422595</v>
      </c>
      <c r="BH23" s="11">
        <v>2152.8</v>
      </c>
      <c r="BI23" s="11">
        <v>1842.9</v>
      </c>
      <c r="BJ23" s="9">
        <f t="shared" si="20"/>
        <v>85.60479375696767</v>
      </c>
      <c r="BK23" s="11">
        <v>786.6</v>
      </c>
      <c r="BL23" s="11">
        <v>533.4</v>
      </c>
      <c r="BM23" s="9">
        <f t="shared" si="21"/>
        <v>67.81083142639206</v>
      </c>
      <c r="BN23" s="12">
        <v>557.9</v>
      </c>
      <c r="BO23" s="12">
        <v>447.1</v>
      </c>
      <c r="BP23" s="9">
        <f t="shared" si="22"/>
        <v>80.13981000179244</v>
      </c>
      <c r="BQ23" s="17">
        <v>45</v>
      </c>
      <c r="BR23" s="12">
        <v>34.8</v>
      </c>
      <c r="BS23" s="9">
        <f t="shared" si="23"/>
        <v>77.33333333333333</v>
      </c>
      <c r="BT23" s="12"/>
      <c r="BU23" s="12"/>
      <c r="BV23" s="9" t="e">
        <f t="shared" si="24"/>
        <v>#DIV/0!</v>
      </c>
      <c r="BW23" s="13">
        <f t="shared" si="26"/>
        <v>-295</v>
      </c>
      <c r="BX23" s="13">
        <f t="shared" si="25"/>
        <v>114.59999999999991</v>
      </c>
      <c r="BY23" s="9"/>
    </row>
    <row r="24" spans="1:77" ht="12.75">
      <c r="A24" s="6">
        <v>9</v>
      </c>
      <c r="B24" s="7" t="s">
        <v>42</v>
      </c>
      <c r="C24" s="8">
        <v>7671.3</v>
      </c>
      <c r="D24" s="8">
        <f t="shared" si="0"/>
        <v>6364.9</v>
      </c>
      <c r="E24" s="9">
        <f t="shared" si="1"/>
        <v>82.97029186708902</v>
      </c>
      <c r="F24" s="10">
        <v>1281.3</v>
      </c>
      <c r="G24" s="10">
        <v>910.7</v>
      </c>
      <c r="H24" s="9">
        <f t="shared" si="2"/>
        <v>71.0762506829002</v>
      </c>
      <c r="I24" s="10">
        <v>687.5</v>
      </c>
      <c r="J24" s="10">
        <v>619.8</v>
      </c>
      <c r="K24" s="9">
        <f t="shared" si="3"/>
        <v>90.15272727272726</v>
      </c>
      <c r="L24" s="10">
        <v>113.2</v>
      </c>
      <c r="M24" s="10"/>
      <c r="N24" s="9">
        <f t="shared" si="4"/>
        <v>0</v>
      </c>
      <c r="O24" s="10">
        <v>67.6</v>
      </c>
      <c r="P24" s="10">
        <v>48.1</v>
      </c>
      <c r="Q24" s="9">
        <f t="shared" si="5"/>
        <v>71.15384615384616</v>
      </c>
      <c r="R24" s="10">
        <v>349.2</v>
      </c>
      <c r="S24" s="10">
        <v>140.3</v>
      </c>
      <c r="T24" s="9">
        <f t="shared" si="6"/>
        <v>40.17754868270333</v>
      </c>
      <c r="U24" s="10"/>
      <c r="V24" s="10">
        <v>11</v>
      </c>
      <c r="W24" s="9" t="e">
        <f t="shared" si="7"/>
        <v>#DIV/0!</v>
      </c>
      <c r="X24" s="10">
        <v>42.8</v>
      </c>
      <c r="Y24" s="10">
        <v>52.2</v>
      </c>
      <c r="Z24" s="9">
        <f t="shared" si="8"/>
        <v>121.96261682242992</v>
      </c>
      <c r="AA24" s="10">
        <v>0.2</v>
      </c>
      <c r="AB24" s="10"/>
      <c r="AC24" s="9">
        <f t="shared" si="9"/>
        <v>0</v>
      </c>
      <c r="AD24" s="10">
        <v>0</v>
      </c>
      <c r="AE24" s="10"/>
      <c r="AF24" s="9" t="e">
        <f t="shared" si="10"/>
        <v>#DIV/0!</v>
      </c>
      <c r="AG24" s="10">
        <v>6049.3</v>
      </c>
      <c r="AH24" s="10">
        <v>5121.9</v>
      </c>
      <c r="AI24" s="9">
        <f t="shared" si="11"/>
        <v>84.66930058023242</v>
      </c>
      <c r="AJ24" s="9">
        <v>2439.4</v>
      </c>
      <c r="AK24" s="9">
        <v>2311.8</v>
      </c>
      <c r="AL24" s="9">
        <f t="shared" si="12"/>
        <v>94.76920554234648</v>
      </c>
      <c r="AM24" s="9">
        <v>364.8</v>
      </c>
      <c r="AN24" s="9">
        <v>334.4</v>
      </c>
      <c r="AO24" s="9">
        <f t="shared" si="13"/>
        <v>91.66666666666666</v>
      </c>
      <c r="AP24" s="11"/>
      <c r="AQ24" s="11"/>
      <c r="AR24" s="9" t="e">
        <f t="shared" si="14"/>
        <v>#DIV/0!</v>
      </c>
      <c r="AS24" s="10">
        <v>340.8</v>
      </c>
      <c r="AT24" s="10">
        <v>332.3</v>
      </c>
      <c r="AU24" s="9">
        <f t="shared" si="15"/>
        <v>97.50586854460094</v>
      </c>
      <c r="AV24" s="11">
        <v>7734.7</v>
      </c>
      <c r="AW24" s="11">
        <v>6309.9</v>
      </c>
      <c r="AX24" s="9">
        <f t="shared" si="16"/>
        <v>81.57911748354816</v>
      </c>
      <c r="AY24" s="11">
        <v>843.4</v>
      </c>
      <c r="AZ24" s="11">
        <v>681.4</v>
      </c>
      <c r="BA24" s="9">
        <f t="shared" si="17"/>
        <v>80.79203225041499</v>
      </c>
      <c r="BB24" s="9">
        <v>809.7</v>
      </c>
      <c r="BC24" s="11">
        <v>650.7</v>
      </c>
      <c r="BD24" s="9">
        <f t="shared" si="18"/>
        <v>80.3630974434976</v>
      </c>
      <c r="BE24" s="11">
        <v>3</v>
      </c>
      <c r="BF24" s="11">
        <v>3</v>
      </c>
      <c r="BG24" s="9">
        <f t="shared" si="19"/>
        <v>100</v>
      </c>
      <c r="BH24" s="11">
        <v>1858.8</v>
      </c>
      <c r="BI24" s="11">
        <v>1760.8</v>
      </c>
      <c r="BJ24" s="9">
        <f t="shared" si="20"/>
        <v>94.72778136432106</v>
      </c>
      <c r="BK24" s="11">
        <v>3275.7</v>
      </c>
      <c r="BL24" s="11">
        <v>3078.6</v>
      </c>
      <c r="BM24" s="9">
        <f t="shared" si="21"/>
        <v>93.98296547302867</v>
      </c>
      <c r="BN24" s="12">
        <v>0</v>
      </c>
      <c r="BO24" s="12">
        <v>0</v>
      </c>
      <c r="BP24" s="9" t="e">
        <f t="shared" si="22"/>
        <v>#DIV/0!</v>
      </c>
      <c r="BQ24" s="12">
        <v>0</v>
      </c>
      <c r="BR24" s="12">
        <v>0</v>
      </c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-63.399999999999636</v>
      </c>
      <c r="BX24" s="13">
        <f t="shared" si="25"/>
        <v>55</v>
      </c>
      <c r="BY24" s="9"/>
    </row>
    <row r="25" spans="1:77" ht="15.75" customHeight="1">
      <c r="A25" s="6">
        <v>10</v>
      </c>
      <c r="B25" s="7" t="s">
        <v>43</v>
      </c>
      <c r="C25" s="8">
        <v>3018</v>
      </c>
      <c r="D25" s="8">
        <f t="shared" si="0"/>
        <v>2486.3999999999996</v>
      </c>
      <c r="E25" s="9">
        <f t="shared" si="1"/>
        <v>82.38568588469184</v>
      </c>
      <c r="F25" s="10">
        <v>230</v>
      </c>
      <c r="G25" s="10">
        <v>192.2</v>
      </c>
      <c r="H25" s="9">
        <f t="shared" si="2"/>
        <v>83.56521739130434</v>
      </c>
      <c r="I25" s="10">
        <v>86.5</v>
      </c>
      <c r="J25" s="10">
        <v>40.8</v>
      </c>
      <c r="K25" s="9">
        <f t="shared" si="3"/>
        <v>47.167630057803464</v>
      </c>
      <c r="L25" s="10">
        <v>0.1</v>
      </c>
      <c r="M25" s="10"/>
      <c r="N25" s="9">
        <f t="shared" si="4"/>
        <v>0</v>
      </c>
      <c r="O25" s="10">
        <v>31.1</v>
      </c>
      <c r="P25" s="10">
        <v>27.2</v>
      </c>
      <c r="Q25" s="9">
        <f t="shared" si="5"/>
        <v>87.45980707395498</v>
      </c>
      <c r="R25" s="10">
        <v>91.6</v>
      </c>
      <c r="S25" s="10">
        <v>98.5</v>
      </c>
      <c r="T25" s="9">
        <f t="shared" si="6"/>
        <v>107.53275109170306</v>
      </c>
      <c r="U25" s="10"/>
      <c r="V25" s="10">
        <v>17.7</v>
      </c>
      <c r="W25" s="9" t="e">
        <f t="shared" si="7"/>
        <v>#DIV/0!</v>
      </c>
      <c r="X25" s="10">
        <v>11.3</v>
      </c>
      <c r="Y25" s="10"/>
      <c r="Z25" s="9">
        <f t="shared" si="8"/>
        <v>0</v>
      </c>
      <c r="AA25" s="10">
        <v>6.4</v>
      </c>
      <c r="AB25" s="10">
        <v>4</v>
      </c>
      <c r="AC25" s="9">
        <f t="shared" si="9"/>
        <v>62.5</v>
      </c>
      <c r="AD25" s="10">
        <v>0</v>
      </c>
      <c r="AE25" s="10"/>
      <c r="AF25" s="9" t="e">
        <f t="shared" si="10"/>
        <v>#DIV/0!</v>
      </c>
      <c r="AG25" s="10">
        <v>2602.9</v>
      </c>
      <c r="AH25" s="10">
        <v>2140.7</v>
      </c>
      <c r="AI25" s="9">
        <f t="shared" si="11"/>
        <v>82.24288293826116</v>
      </c>
      <c r="AJ25" s="9">
        <v>1376</v>
      </c>
      <c r="AK25" s="9">
        <v>1217.5</v>
      </c>
      <c r="AL25" s="9">
        <f t="shared" si="12"/>
        <v>88.4811046511628</v>
      </c>
      <c r="AM25" s="9">
        <v>347.3</v>
      </c>
      <c r="AN25" s="9">
        <v>318.3</v>
      </c>
      <c r="AO25" s="9">
        <f t="shared" si="13"/>
        <v>91.64987042902389</v>
      </c>
      <c r="AP25" s="11"/>
      <c r="AQ25" s="11"/>
      <c r="AR25" s="9" t="e">
        <f t="shared" si="14"/>
        <v>#DIV/0!</v>
      </c>
      <c r="AS25" s="10">
        <v>185.1</v>
      </c>
      <c r="AT25" s="10">
        <v>153.5</v>
      </c>
      <c r="AU25" s="9">
        <f t="shared" si="15"/>
        <v>82.92814694759589</v>
      </c>
      <c r="AV25" s="11">
        <v>3042.8</v>
      </c>
      <c r="AW25" s="11">
        <v>2141.7</v>
      </c>
      <c r="AX25" s="9">
        <f t="shared" si="16"/>
        <v>70.38582884185618</v>
      </c>
      <c r="AY25" s="11">
        <v>613.3</v>
      </c>
      <c r="AZ25" s="11">
        <v>536.1</v>
      </c>
      <c r="BA25" s="9">
        <f t="shared" si="17"/>
        <v>87.41235936735693</v>
      </c>
      <c r="BB25" s="9">
        <v>597.6</v>
      </c>
      <c r="BC25" s="11">
        <v>521.5</v>
      </c>
      <c r="BD25" s="9">
        <f t="shared" si="18"/>
        <v>87.2657295850067</v>
      </c>
      <c r="BE25" s="11">
        <v>9</v>
      </c>
      <c r="BF25" s="11"/>
      <c r="BG25" s="9">
        <f t="shared" si="19"/>
        <v>0</v>
      </c>
      <c r="BH25" s="11">
        <v>737.9</v>
      </c>
      <c r="BI25" s="11">
        <v>444.1</v>
      </c>
      <c r="BJ25" s="9">
        <f t="shared" si="20"/>
        <v>60.18430681664183</v>
      </c>
      <c r="BK25" s="16">
        <v>759</v>
      </c>
      <c r="BL25" s="11">
        <v>597.5</v>
      </c>
      <c r="BM25" s="9">
        <f t="shared" si="21"/>
        <v>78.72200263504612</v>
      </c>
      <c r="BN25" s="12">
        <v>585.2</v>
      </c>
      <c r="BO25" s="12">
        <v>481.8</v>
      </c>
      <c r="BP25" s="9">
        <f t="shared" si="22"/>
        <v>82.33082706766916</v>
      </c>
      <c r="BQ25" s="17">
        <v>112.2</v>
      </c>
      <c r="BR25" s="12">
        <v>69.2</v>
      </c>
      <c r="BS25" s="9">
        <f t="shared" si="23"/>
        <v>61.67557932263815</v>
      </c>
      <c r="BT25" s="12"/>
      <c r="BU25" s="12"/>
      <c r="BV25" s="9" t="e">
        <f t="shared" si="24"/>
        <v>#DIV/0!</v>
      </c>
      <c r="BW25" s="13">
        <f t="shared" si="26"/>
        <v>-24.800000000000182</v>
      </c>
      <c r="BX25" s="13">
        <f t="shared" si="25"/>
        <v>344.6999999999998</v>
      </c>
      <c r="BY25" s="9"/>
    </row>
    <row r="26" spans="1:77" ht="12.75">
      <c r="A26" s="6">
        <v>11</v>
      </c>
      <c r="B26" s="7" t="s">
        <v>44</v>
      </c>
      <c r="C26" s="8">
        <v>2821.6</v>
      </c>
      <c r="D26" s="8">
        <f t="shared" si="0"/>
        <v>2607.7</v>
      </c>
      <c r="E26" s="9">
        <f t="shared" si="1"/>
        <v>92.41919478310179</v>
      </c>
      <c r="F26" s="10">
        <v>157.2</v>
      </c>
      <c r="G26" s="10">
        <v>140.6</v>
      </c>
      <c r="H26" s="9">
        <f t="shared" si="2"/>
        <v>89.44020356234097</v>
      </c>
      <c r="I26" s="10">
        <v>36.2</v>
      </c>
      <c r="J26" s="10">
        <v>33.8</v>
      </c>
      <c r="K26" s="9">
        <f t="shared" si="3"/>
        <v>93.37016574585634</v>
      </c>
      <c r="L26" s="10">
        <v>3.9</v>
      </c>
      <c r="M26" s="10">
        <v>1.2</v>
      </c>
      <c r="N26" s="9">
        <f t="shared" si="4"/>
        <v>30.76923076923077</v>
      </c>
      <c r="O26" s="10">
        <v>28</v>
      </c>
      <c r="P26" s="10">
        <v>32.9</v>
      </c>
      <c r="Q26" s="9">
        <f t="shared" si="5"/>
        <v>117.5</v>
      </c>
      <c r="R26" s="10">
        <v>62.7</v>
      </c>
      <c r="S26" s="10">
        <v>39.2</v>
      </c>
      <c r="T26" s="9">
        <f t="shared" si="6"/>
        <v>62.51993620414673</v>
      </c>
      <c r="U26" s="10"/>
      <c r="V26" s="10">
        <v>8.1</v>
      </c>
      <c r="W26" s="9" t="e">
        <f t="shared" si="7"/>
        <v>#DIV/0!</v>
      </c>
      <c r="X26" s="10">
        <v>21.5</v>
      </c>
      <c r="Y26" s="10">
        <v>9.9</v>
      </c>
      <c r="Z26" s="9">
        <f t="shared" si="8"/>
        <v>46.04651162790698</v>
      </c>
      <c r="AA26" s="10"/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2451.9</v>
      </c>
      <c r="AH26" s="10">
        <v>2273.4</v>
      </c>
      <c r="AI26" s="9">
        <f t="shared" si="11"/>
        <v>92.71993148170806</v>
      </c>
      <c r="AJ26" s="9">
        <v>1341.9</v>
      </c>
      <c r="AK26" s="9">
        <v>1187.7</v>
      </c>
      <c r="AL26" s="9">
        <f t="shared" si="12"/>
        <v>88.50883076235189</v>
      </c>
      <c r="AM26" s="9">
        <v>160.5</v>
      </c>
      <c r="AN26" s="9">
        <v>147.1</v>
      </c>
      <c r="AO26" s="9">
        <f t="shared" si="13"/>
        <v>91.65109034267913</v>
      </c>
      <c r="AP26" s="11"/>
      <c r="AQ26" s="11"/>
      <c r="AR26" s="9" t="e">
        <f t="shared" si="14"/>
        <v>#DIV/0!</v>
      </c>
      <c r="AS26" s="10">
        <v>212.5</v>
      </c>
      <c r="AT26" s="10">
        <v>193.7</v>
      </c>
      <c r="AU26" s="9">
        <f t="shared" si="15"/>
        <v>91.15294117647058</v>
      </c>
      <c r="AV26" s="11">
        <v>2890</v>
      </c>
      <c r="AW26" s="11">
        <v>2470.2</v>
      </c>
      <c r="AX26" s="9">
        <f t="shared" si="16"/>
        <v>85.47404844290656</v>
      </c>
      <c r="AY26" s="11">
        <v>603.7</v>
      </c>
      <c r="AZ26" s="11">
        <v>515.5</v>
      </c>
      <c r="BA26" s="9">
        <f t="shared" si="17"/>
        <v>85.39009441775715</v>
      </c>
      <c r="BB26" s="9">
        <v>583.6</v>
      </c>
      <c r="BC26" s="11">
        <v>497.7</v>
      </c>
      <c r="BD26" s="9">
        <f t="shared" si="18"/>
        <v>85.28101439342014</v>
      </c>
      <c r="BE26" s="11">
        <v>59</v>
      </c>
      <c r="BF26" s="11">
        <v>50</v>
      </c>
      <c r="BG26" s="9">
        <f t="shared" si="19"/>
        <v>84.7457627118644</v>
      </c>
      <c r="BH26" s="16">
        <v>614.5</v>
      </c>
      <c r="BI26" s="11">
        <v>495.6</v>
      </c>
      <c r="BJ26" s="9">
        <f t="shared" si="20"/>
        <v>80.65093572009765</v>
      </c>
      <c r="BK26" s="11">
        <v>586.8</v>
      </c>
      <c r="BL26" s="11">
        <v>461</v>
      </c>
      <c r="BM26" s="9">
        <f t="shared" si="21"/>
        <v>78.56169052488072</v>
      </c>
      <c r="BN26" s="12">
        <v>420</v>
      </c>
      <c r="BO26" s="12">
        <v>362.2</v>
      </c>
      <c r="BP26" s="9">
        <f t="shared" si="22"/>
        <v>86.23809523809524</v>
      </c>
      <c r="BQ26" s="12">
        <v>67.2</v>
      </c>
      <c r="BR26" s="12">
        <v>24.3</v>
      </c>
      <c r="BS26" s="9">
        <f t="shared" si="23"/>
        <v>36.160714285714285</v>
      </c>
      <c r="BT26" s="12"/>
      <c r="BU26" s="12"/>
      <c r="BV26" s="9" t="e">
        <f t="shared" si="24"/>
        <v>#DIV/0!</v>
      </c>
      <c r="BW26" s="13">
        <f t="shared" si="26"/>
        <v>-68.40000000000009</v>
      </c>
      <c r="BX26" s="13">
        <f t="shared" si="25"/>
        <v>137.5</v>
      </c>
      <c r="BY26" s="9"/>
    </row>
    <row r="27" spans="1:77" ht="12.75">
      <c r="A27" s="6">
        <v>12</v>
      </c>
      <c r="B27" s="7" t="s">
        <v>45</v>
      </c>
      <c r="C27" s="8">
        <v>2879.5</v>
      </c>
      <c r="D27" s="8">
        <f t="shared" si="0"/>
        <v>2947.7999999999997</v>
      </c>
      <c r="E27" s="9">
        <f t="shared" si="1"/>
        <v>102.37193957284249</v>
      </c>
      <c r="F27" s="10">
        <v>749.4</v>
      </c>
      <c r="G27" s="10">
        <v>1047.6</v>
      </c>
      <c r="H27" s="9">
        <f t="shared" si="2"/>
        <v>139.79183346677343</v>
      </c>
      <c r="I27" s="10">
        <v>68</v>
      </c>
      <c r="J27" s="10">
        <v>74.2</v>
      </c>
      <c r="K27" s="9">
        <f t="shared" si="3"/>
        <v>109.11764705882354</v>
      </c>
      <c r="L27" s="10"/>
      <c r="M27" s="10">
        <v>1.5</v>
      </c>
      <c r="N27" s="9" t="e">
        <f t="shared" si="4"/>
        <v>#DIV/0!</v>
      </c>
      <c r="O27" s="10">
        <v>46.2</v>
      </c>
      <c r="P27" s="10">
        <v>90.7</v>
      </c>
      <c r="Q27" s="9">
        <f t="shared" si="5"/>
        <v>196.32034632034632</v>
      </c>
      <c r="R27" s="10">
        <v>204.4</v>
      </c>
      <c r="S27" s="10">
        <v>103</v>
      </c>
      <c r="T27" s="9">
        <f t="shared" si="6"/>
        <v>50.391389432485326</v>
      </c>
      <c r="U27" s="10">
        <v>100</v>
      </c>
      <c r="V27" s="10">
        <v>768.3</v>
      </c>
      <c r="W27" s="9">
        <f t="shared" si="7"/>
        <v>768.3</v>
      </c>
      <c r="X27" s="10">
        <v>325.6</v>
      </c>
      <c r="Y27" s="10"/>
      <c r="Z27" s="9">
        <f t="shared" si="8"/>
        <v>0</v>
      </c>
      <c r="AA27" s="10">
        <v>0.2</v>
      </c>
      <c r="AB27" s="10">
        <v>0.9</v>
      </c>
      <c r="AC27" s="9">
        <f t="shared" si="9"/>
        <v>450</v>
      </c>
      <c r="AD27" s="10">
        <v>0</v>
      </c>
      <c r="AE27" s="10"/>
      <c r="AF27" s="9" t="e">
        <f t="shared" si="10"/>
        <v>#DIV/0!</v>
      </c>
      <c r="AG27" s="10">
        <v>1975.1</v>
      </c>
      <c r="AH27" s="10">
        <v>1765.1</v>
      </c>
      <c r="AI27" s="9">
        <f t="shared" si="11"/>
        <v>89.36762695559717</v>
      </c>
      <c r="AJ27" s="9">
        <v>1694.7</v>
      </c>
      <c r="AK27" s="9">
        <v>1499.6</v>
      </c>
      <c r="AL27" s="9">
        <f t="shared" si="12"/>
        <v>88.4876379300171</v>
      </c>
      <c r="AM27" s="9"/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155</v>
      </c>
      <c r="AT27" s="10">
        <v>135.1</v>
      </c>
      <c r="AU27" s="9">
        <f t="shared" si="15"/>
        <v>87.16129032258064</v>
      </c>
      <c r="AV27" s="11">
        <v>3056.4</v>
      </c>
      <c r="AW27" s="11">
        <v>2307.6</v>
      </c>
      <c r="AX27" s="9">
        <f t="shared" si="16"/>
        <v>75.50058892815076</v>
      </c>
      <c r="AY27" s="16">
        <v>636.2</v>
      </c>
      <c r="AZ27" s="11">
        <v>557.9</v>
      </c>
      <c r="BA27" s="9">
        <f t="shared" si="17"/>
        <v>87.69254951273183</v>
      </c>
      <c r="BB27" s="9">
        <v>598.9</v>
      </c>
      <c r="BC27" s="11">
        <v>520.5</v>
      </c>
      <c r="BD27" s="9">
        <f t="shared" si="18"/>
        <v>86.90933377859409</v>
      </c>
      <c r="BE27" s="11">
        <v>82</v>
      </c>
      <c r="BF27" s="11">
        <v>70</v>
      </c>
      <c r="BG27" s="9">
        <f t="shared" si="19"/>
        <v>85.36585365853658</v>
      </c>
      <c r="BH27" s="16">
        <v>1026.1</v>
      </c>
      <c r="BI27" s="11">
        <v>811.5</v>
      </c>
      <c r="BJ27" s="9">
        <f t="shared" si="20"/>
        <v>79.08585907806257</v>
      </c>
      <c r="BK27" s="11">
        <v>1098</v>
      </c>
      <c r="BL27" s="11">
        <v>830.6</v>
      </c>
      <c r="BM27" s="9">
        <f t="shared" si="21"/>
        <v>75.64663023679418</v>
      </c>
      <c r="BN27" s="12">
        <v>707.8</v>
      </c>
      <c r="BO27" s="12">
        <v>613.8</v>
      </c>
      <c r="BP27" s="9">
        <f t="shared" si="22"/>
        <v>86.71941226335123</v>
      </c>
      <c r="BQ27" s="12">
        <v>184</v>
      </c>
      <c r="BR27" s="12">
        <v>71.6</v>
      </c>
      <c r="BS27" s="9">
        <f t="shared" si="23"/>
        <v>38.91304347826087</v>
      </c>
      <c r="BT27" s="12"/>
      <c r="BU27" s="12"/>
      <c r="BV27" s="9" t="e">
        <f t="shared" si="24"/>
        <v>#DIV/0!</v>
      </c>
      <c r="BW27" s="13">
        <f t="shared" si="26"/>
        <v>-176.9000000000001</v>
      </c>
      <c r="BX27" s="13">
        <f t="shared" si="25"/>
        <v>640.1999999999998</v>
      </c>
      <c r="BY27" s="9"/>
    </row>
    <row r="28" spans="1:77" ht="12.75">
      <c r="A28" s="6">
        <v>13</v>
      </c>
      <c r="B28" s="7" t="s">
        <v>46</v>
      </c>
      <c r="C28" s="8">
        <v>5756.2</v>
      </c>
      <c r="D28" s="8">
        <f t="shared" si="0"/>
        <v>4620.6</v>
      </c>
      <c r="E28" s="9">
        <f t="shared" si="1"/>
        <v>80.27170702894271</v>
      </c>
      <c r="F28" s="10">
        <v>707</v>
      </c>
      <c r="G28" s="10">
        <v>661.1</v>
      </c>
      <c r="H28" s="9">
        <f t="shared" si="2"/>
        <v>93.5077793493635</v>
      </c>
      <c r="I28" s="10">
        <v>150.9</v>
      </c>
      <c r="J28" s="10">
        <v>201.8</v>
      </c>
      <c r="K28" s="9">
        <f t="shared" si="3"/>
        <v>133.73094764744863</v>
      </c>
      <c r="L28" s="10">
        <v>12.9</v>
      </c>
      <c r="M28" s="10">
        <v>0.3</v>
      </c>
      <c r="N28" s="9">
        <f t="shared" si="4"/>
        <v>2.3255813953488373</v>
      </c>
      <c r="O28" s="10">
        <v>45</v>
      </c>
      <c r="P28" s="10">
        <v>51.4</v>
      </c>
      <c r="Q28" s="9">
        <f t="shared" si="5"/>
        <v>114.22222222222223</v>
      </c>
      <c r="R28" s="10">
        <v>208.1</v>
      </c>
      <c r="S28" s="10">
        <v>282.7</v>
      </c>
      <c r="T28" s="9">
        <f t="shared" si="6"/>
        <v>135.84814992791928</v>
      </c>
      <c r="U28" s="10"/>
      <c r="V28" s="10">
        <v>43.7</v>
      </c>
      <c r="W28" s="9" t="e">
        <f t="shared" si="7"/>
        <v>#DIV/0!</v>
      </c>
      <c r="X28" s="10">
        <v>248.3</v>
      </c>
      <c r="Y28" s="10"/>
      <c r="Z28" s="9">
        <f t="shared" si="8"/>
        <v>0</v>
      </c>
      <c r="AA28" s="10">
        <v>32.3</v>
      </c>
      <c r="AB28" s="10">
        <v>14.9</v>
      </c>
      <c r="AC28" s="9">
        <f t="shared" si="9"/>
        <v>46.130030959752325</v>
      </c>
      <c r="AD28" s="10">
        <v>0</v>
      </c>
      <c r="AE28" s="10">
        <v>0.1</v>
      </c>
      <c r="AF28" s="9" t="e">
        <f t="shared" si="10"/>
        <v>#DIV/0!</v>
      </c>
      <c r="AG28" s="10">
        <v>4892.8</v>
      </c>
      <c r="AH28" s="10">
        <v>3866</v>
      </c>
      <c r="AI28" s="9">
        <f t="shared" si="11"/>
        <v>79.01406147809024</v>
      </c>
      <c r="AJ28" s="9">
        <v>1919.3</v>
      </c>
      <c r="AK28" s="9">
        <v>1698.2</v>
      </c>
      <c r="AL28" s="9">
        <f t="shared" si="12"/>
        <v>88.48017506382536</v>
      </c>
      <c r="AM28" s="9">
        <v>469.5</v>
      </c>
      <c r="AN28" s="9">
        <v>430.4</v>
      </c>
      <c r="AO28" s="9">
        <f t="shared" si="13"/>
        <v>91.67199148029819</v>
      </c>
      <c r="AP28" s="11"/>
      <c r="AQ28" s="11"/>
      <c r="AR28" s="9" t="e">
        <f t="shared" si="14"/>
        <v>#DIV/0!</v>
      </c>
      <c r="AS28" s="10">
        <v>156.4</v>
      </c>
      <c r="AT28" s="10">
        <v>93.5</v>
      </c>
      <c r="AU28" s="9">
        <f t="shared" si="15"/>
        <v>59.78260869565217</v>
      </c>
      <c r="AV28" s="11">
        <v>5790.2</v>
      </c>
      <c r="AW28" s="11">
        <v>4295.4</v>
      </c>
      <c r="AX28" s="9">
        <f t="shared" si="16"/>
        <v>74.18396601153673</v>
      </c>
      <c r="AY28" s="11">
        <v>706.7</v>
      </c>
      <c r="AZ28" s="11">
        <v>619</v>
      </c>
      <c r="BA28" s="9">
        <f t="shared" si="17"/>
        <v>87.59020800905617</v>
      </c>
      <c r="BB28" s="9">
        <v>675.2</v>
      </c>
      <c r="BC28" s="11">
        <v>587.6</v>
      </c>
      <c r="BD28" s="9">
        <f t="shared" si="18"/>
        <v>87.02606635071089</v>
      </c>
      <c r="BE28" s="11">
        <v>6</v>
      </c>
      <c r="BF28" s="11"/>
      <c r="BG28" s="9">
        <f t="shared" si="19"/>
        <v>0</v>
      </c>
      <c r="BH28" s="11">
        <v>1046.1</v>
      </c>
      <c r="BI28" s="11">
        <v>853.6</v>
      </c>
      <c r="BJ28" s="9">
        <f t="shared" si="20"/>
        <v>81.59831756046269</v>
      </c>
      <c r="BK28" s="11">
        <v>3106</v>
      </c>
      <c r="BL28" s="11">
        <v>2755.7</v>
      </c>
      <c r="BM28" s="9">
        <f t="shared" si="21"/>
        <v>88.72182871860915</v>
      </c>
      <c r="BN28" s="12">
        <v>1073.3</v>
      </c>
      <c r="BO28" s="12">
        <v>892</v>
      </c>
      <c r="BP28" s="9">
        <f t="shared" si="22"/>
        <v>83.10817106121308</v>
      </c>
      <c r="BQ28" s="12">
        <v>299.5</v>
      </c>
      <c r="BR28" s="12">
        <v>160.9</v>
      </c>
      <c r="BS28" s="9">
        <f t="shared" si="23"/>
        <v>53.722871452420705</v>
      </c>
      <c r="BT28" s="12"/>
      <c r="BU28" s="12"/>
      <c r="BV28" s="9" t="e">
        <f t="shared" si="24"/>
        <v>#DIV/0!</v>
      </c>
      <c r="BW28" s="13">
        <f t="shared" si="26"/>
        <v>-34</v>
      </c>
      <c r="BX28" s="13">
        <f t="shared" si="25"/>
        <v>325.2000000000007</v>
      </c>
      <c r="BY28" s="9"/>
    </row>
    <row r="29" spans="1:77" ht="12.75">
      <c r="A29" s="6">
        <v>14</v>
      </c>
      <c r="B29" s="7" t="s">
        <v>47</v>
      </c>
      <c r="C29" s="8">
        <v>1831.4</v>
      </c>
      <c r="D29" s="8">
        <f t="shared" si="0"/>
        <v>1680.8</v>
      </c>
      <c r="E29" s="9">
        <f t="shared" si="1"/>
        <v>91.77678278912308</v>
      </c>
      <c r="F29" s="10">
        <v>458.1</v>
      </c>
      <c r="G29" s="10">
        <v>439.7</v>
      </c>
      <c r="H29" s="9">
        <f t="shared" si="2"/>
        <v>95.98340973586552</v>
      </c>
      <c r="I29" s="10">
        <v>94.4</v>
      </c>
      <c r="J29" s="10">
        <v>113.3</v>
      </c>
      <c r="K29" s="9">
        <f t="shared" si="3"/>
        <v>120.02118644067797</v>
      </c>
      <c r="L29" s="10">
        <v>19.5</v>
      </c>
      <c r="M29" s="10">
        <v>13.3</v>
      </c>
      <c r="N29" s="9">
        <f t="shared" si="4"/>
        <v>68.2051282051282</v>
      </c>
      <c r="O29" s="10">
        <v>30.2</v>
      </c>
      <c r="P29" s="10">
        <v>50.5</v>
      </c>
      <c r="Q29" s="9">
        <f t="shared" si="5"/>
        <v>167.2185430463576</v>
      </c>
      <c r="R29" s="10">
        <v>204.2</v>
      </c>
      <c r="S29" s="10">
        <v>208.7</v>
      </c>
      <c r="T29" s="9">
        <f t="shared" si="6"/>
        <v>102.20372184133201</v>
      </c>
      <c r="U29" s="10"/>
      <c r="V29" s="10">
        <v>22.7</v>
      </c>
      <c r="W29" s="9" t="e">
        <f t="shared" si="7"/>
        <v>#DIV/0!</v>
      </c>
      <c r="X29" s="10">
        <v>97</v>
      </c>
      <c r="Y29" s="10"/>
      <c r="Z29" s="9">
        <f t="shared" si="8"/>
        <v>0</v>
      </c>
      <c r="AA29" s="10">
        <v>2.7</v>
      </c>
      <c r="AB29" s="10"/>
      <c r="AC29" s="9">
        <f t="shared" si="9"/>
        <v>0</v>
      </c>
      <c r="AD29" s="10">
        <v>0</v>
      </c>
      <c r="AE29" s="10"/>
      <c r="AF29" s="9" t="e">
        <f t="shared" si="10"/>
        <v>#DIV/0!</v>
      </c>
      <c r="AG29" s="10">
        <v>1373.2</v>
      </c>
      <c r="AH29" s="10">
        <v>1241.1</v>
      </c>
      <c r="AI29" s="9">
        <f t="shared" si="11"/>
        <v>90.3801339935916</v>
      </c>
      <c r="AJ29" s="9">
        <v>989.7</v>
      </c>
      <c r="AK29" s="9">
        <v>875.7</v>
      </c>
      <c r="AL29" s="9">
        <f t="shared" si="12"/>
        <v>88.48135798726886</v>
      </c>
      <c r="AM29" s="9">
        <v>90.3</v>
      </c>
      <c r="AN29" s="9">
        <v>82.7</v>
      </c>
      <c r="AO29" s="9">
        <f t="shared" si="13"/>
        <v>91.58361018826136</v>
      </c>
      <c r="AP29" s="11"/>
      <c r="AQ29" s="11"/>
      <c r="AR29" s="9" t="e">
        <f t="shared" si="14"/>
        <v>#DIV/0!</v>
      </c>
      <c r="AS29" s="10">
        <v>0</v>
      </c>
      <c r="AT29" s="10">
        <v>0</v>
      </c>
      <c r="AU29" s="9" t="e">
        <f t="shared" si="15"/>
        <v>#DIV/0!</v>
      </c>
      <c r="AV29" s="11">
        <v>1870.9</v>
      </c>
      <c r="AW29" s="11">
        <v>1521.5</v>
      </c>
      <c r="AX29" s="9">
        <f t="shared" si="16"/>
        <v>81.32449623176011</v>
      </c>
      <c r="AY29" s="11">
        <v>762.3</v>
      </c>
      <c r="AZ29" s="11">
        <v>678.8</v>
      </c>
      <c r="BA29" s="9">
        <f t="shared" si="17"/>
        <v>89.04630722812541</v>
      </c>
      <c r="BB29" s="9">
        <v>583.6</v>
      </c>
      <c r="BC29" s="11">
        <v>500.6</v>
      </c>
      <c r="BD29" s="9">
        <f t="shared" si="18"/>
        <v>85.77793008910213</v>
      </c>
      <c r="BE29" s="11">
        <v>9</v>
      </c>
      <c r="BF29" s="11"/>
      <c r="BG29" s="9">
        <f t="shared" si="19"/>
        <v>0</v>
      </c>
      <c r="BH29" s="11">
        <v>427.8</v>
      </c>
      <c r="BI29" s="11">
        <v>331.3</v>
      </c>
      <c r="BJ29" s="9">
        <f t="shared" si="20"/>
        <v>77.44273024777934</v>
      </c>
      <c r="BK29" s="11">
        <v>624</v>
      </c>
      <c r="BL29" s="11">
        <v>472.8</v>
      </c>
      <c r="BM29" s="9">
        <f t="shared" si="21"/>
        <v>75.76923076923077</v>
      </c>
      <c r="BN29" s="12">
        <v>373.4</v>
      </c>
      <c r="BO29" s="12">
        <v>311.1</v>
      </c>
      <c r="BP29" s="9">
        <f t="shared" si="22"/>
        <v>83.31547937868238</v>
      </c>
      <c r="BQ29" s="12">
        <v>212.2</v>
      </c>
      <c r="BR29" s="12">
        <v>126.9</v>
      </c>
      <c r="BS29" s="9">
        <f t="shared" si="23"/>
        <v>59.80207351555137</v>
      </c>
      <c r="BT29" s="12"/>
      <c r="BU29" s="12"/>
      <c r="BV29" s="9" t="e">
        <f t="shared" si="24"/>
        <v>#DIV/0!</v>
      </c>
      <c r="BW29" s="13">
        <f t="shared" si="26"/>
        <v>-39.5</v>
      </c>
      <c r="BX29" s="13">
        <f t="shared" si="25"/>
        <v>159.29999999999995</v>
      </c>
      <c r="BY29" s="9"/>
    </row>
    <row r="30" spans="1:77" ht="12.75">
      <c r="A30" s="6">
        <v>15</v>
      </c>
      <c r="B30" s="7" t="s">
        <v>48</v>
      </c>
      <c r="C30" s="8">
        <v>23208.2</v>
      </c>
      <c r="D30" s="8">
        <f t="shared" si="0"/>
        <v>20248.3</v>
      </c>
      <c r="E30" s="9">
        <f t="shared" si="1"/>
        <v>87.2463181117019</v>
      </c>
      <c r="F30" s="10">
        <v>13599.6</v>
      </c>
      <c r="G30" s="10">
        <v>11502.8</v>
      </c>
      <c r="H30" s="9">
        <f t="shared" si="2"/>
        <v>84.58189946763139</v>
      </c>
      <c r="I30" s="10">
        <v>8951.7</v>
      </c>
      <c r="J30" s="10">
        <v>8673.5</v>
      </c>
      <c r="K30" s="9">
        <f t="shared" si="3"/>
        <v>96.89221041813286</v>
      </c>
      <c r="L30" s="10">
        <v>6.4</v>
      </c>
      <c r="M30" s="10">
        <v>3.5</v>
      </c>
      <c r="N30" s="9">
        <f t="shared" si="4"/>
        <v>54.6875</v>
      </c>
      <c r="O30" s="10">
        <v>418.7</v>
      </c>
      <c r="P30" s="10">
        <v>509.7</v>
      </c>
      <c r="Q30" s="9">
        <f t="shared" si="5"/>
        <v>121.73393838070217</v>
      </c>
      <c r="R30" s="10">
        <v>3123.2</v>
      </c>
      <c r="S30" s="10">
        <v>1333.3</v>
      </c>
      <c r="T30" s="9">
        <f t="shared" si="6"/>
        <v>42.69018954918033</v>
      </c>
      <c r="U30" s="10"/>
      <c r="V30" s="10">
        <v>610.4</v>
      </c>
      <c r="W30" s="9" t="e">
        <f t="shared" si="7"/>
        <v>#DIV/0!</v>
      </c>
      <c r="X30" s="10">
        <v>1062.7</v>
      </c>
      <c r="Y30" s="10">
        <v>1.7</v>
      </c>
      <c r="Z30" s="9">
        <f t="shared" si="8"/>
        <v>0.15996988802107837</v>
      </c>
      <c r="AA30" s="10">
        <v>27.8</v>
      </c>
      <c r="AB30" s="10">
        <v>54</v>
      </c>
      <c r="AC30" s="9">
        <f t="shared" si="9"/>
        <v>194.24460431654674</v>
      </c>
      <c r="AD30" s="10">
        <v>0</v>
      </c>
      <c r="AE30" s="10">
        <v>0.2</v>
      </c>
      <c r="AF30" s="9" t="e">
        <f t="shared" si="10"/>
        <v>#DIV/0!</v>
      </c>
      <c r="AG30" s="10">
        <v>6872.9</v>
      </c>
      <c r="AH30" s="10">
        <v>6275.2</v>
      </c>
      <c r="AI30" s="9">
        <f t="shared" si="11"/>
        <v>91.30352544049819</v>
      </c>
      <c r="AJ30" s="9">
        <v>5043.7</v>
      </c>
      <c r="AK30" s="9">
        <v>4462.8</v>
      </c>
      <c r="AL30" s="9">
        <f t="shared" si="12"/>
        <v>88.48266153815652</v>
      </c>
      <c r="AM30" s="9"/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2735.7</v>
      </c>
      <c r="AT30" s="10">
        <v>2470.3</v>
      </c>
      <c r="AU30" s="9">
        <f t="shared" si="15"/>
        <v>90.2986438571481</v>
      </c>
      <c r="AV30" s="11">
        <v>24395.8</v>
      </c>
      <c r="AW30" s="11">
        <v>20667.7</v>
      </c>
      <c r="AX30" s="9">
        <f t="shared" si="16"/>
        <v>84.7182711778257</v>
      </c>
      <c r="AY30" s="11">
        <v>7266.1</v>
      </c>
      <c r="AZ30" s="11">
        <v>7047.1</v>
      </c>
      <c r="BA30" s="9">
        <f t="shared" si="17"/>
        <v>96.98600349568545</v>
      </c>
      <c r="BB30" s="9">
        <v>1598.5</v>
      </c>
      <c r="BC30" s="11">
        <v>1379.5</v>
      </c>
      <c r="BD30" s="9">
        <f t="shared" si="18"/>
        <v>86.29965592743197</v>
      </c>
      <c r="BE30" s="11">
        <v>350</v>
      </c>
      <c r="BF30" s="11">
        <v>350</v>
      </c>
      <c r="BG30" s="9">
        <f t="shared" si="19"/>
        <v>100</v>
      </c>
      <c r="BH30" s="11">
        <v>9020.4</v>
      </c>
      <c r="BI30" s="11">
        <v>7553.7</v>
      </c>
      <c r="BJ30" s="9">
        <f t="shared" si="20"/>
        <v>83.74018890514833</v>
      </c>
      <c r="BK30" s="11">
        <v>1202.8</v>
      </c>
      <c r="BL30" s="11">
        <v>935.1</v>
      </c>
      <c r="BM30" s="9">
        <f t="shared" si="21"/>
        <v>77.7435982707017</v>
      </c>
      <c r="BN30" s="12">
        <v>933.4</v>
      </c>
      <c r="BO30" s="12">
        <v>767.9</v>
      </c>
      <c r="BP30" s="9">
        <f t="shared" si="22"/>
        <v>82.26912363402614</v>
      </c>
      <c r="BQ30" s="12">
        <v>106.6</v>
      </c>
      <c r="BR30" s="12">
        <v>40</v>
      </c>
      <c r="BS30" s="9">
        <f t="shared" si="23"/>
        <v>37.523452157598506</v>
      </c>
      <c r="BT30" s="12"/>
      <c r="BU30" s="12"/>
      <c r="BV30" s="9" t="e">
        <f t="shared" si="24"/>
        <v>#DIV/0!</v>
      </c>
      <c r="BW30" s="13">
        <f t="shared" si="26"/>
        <v>-1187.5999999999985</v>
      </c>
      <c r="BX30" s="13">
        <f t="shared" si="25"/>
        <v>-419.40000000000146</v>
      </c>
      <c r="BY30" s="9"/>
    </row>
    <row r="31" spans="1:77" ht="12.75">
      <c r="A31" s="6">
        <v>16</v>
      </c>
      <c r="B31" s="7" t="s">
        <v>49</v>
      </c>
      <c r="C31" s="8">
        <v>2604.4</v>
      </c>
      <c r="D31" s="8">
        <f t="shared" si="0"/>
        <v>2422.7999999999997</v>
      </c>
      <c r="E31" s="9">
        <f t="shared" si="1"/>
        <v>93.0271847642451</v>
      </c>
      <c r="F31" s="10">
        <v>509.7</v>
      </c>
      <c r="G31" s="10">
        <v>491.3</v>
      </c>
      <c r="H31" s="9">
        <f t="shared" si="2"/>
        <v>96.39003335295271</v>
      </c>
      <c r="I31" s="10">
        <v>92.1</v>
      </c>
      <c r="J31" s="10">
        <v>63.6</v>
      </c>
      <c r="K31" s="9">
        <f t="shared" si="3"/>
        <v>69.05537459283389</v>
      </c>
      <c r="L31" s="10">
        <v>27.3</v>
      </c>
      <c r="M31" s="10">
        <v>3.8</v>
      </c>
      <c r="N31" s="9">
        <f t="shared" si="4"/>
        <v>13.919413919413918</v>
      </c>
      <c r="O31" s="10">
        <v>36.3</v>
      </c>
      <c r="P31" s="10">
        <v>29.1</v>
      </c>
      <c r="Q31" s="9">
        <f t="shared" si="5"/>
        <v>80.16528925619836</v>
      </c>
      <c r="R31" s="10">
        <v>286.3</v>
      </c>
      <c r="S31" s="10">
        <v>246.5</v>
      </c>
      <c r="T31" s="9">
        <f t="shared" si="6"/>
        <v>86.09849807893816</v>
      </c>
      <c r="U31" s="10"/>
      <c r="V31" s="10">
        <v>137.7</v>
      </c>
      <c r="W31" s="9" t="e">
        <f t="shared" si="7"/>
        <v>#DIV/0!</v>
      </c>
      <c r="X31" s="10">
        <v>59.4</v>
      </c>
      <c r="Y31" s="10"/>
      <c r="Z31" s="9">
        <f t="shared" si="8"/>
        <v>0</v>
      </c>
      <c r="AA31" s="10">
        <v>0.2</v>
      </c>
      <c r="AB31" s="10"/>
      <c r="AC31" s="9">
        <f t="shared" si="9"/>
        <v>0</v>
      </c>
      <c r="AD31" s="10">
        <v>0</v>
      </c>
      <c r="AE31" s="10"/>
      <c r="AF31" s="9" t="e">
        <f t="shared" si="10"/>
        <v>#DIV/0!</v>
      </c>
      <c r="AG31" s="10">
        <v>1938.7</v>
      </c>
      <c r="AH31" s="10">
        <v>1768.3</v>
      </c>
      <c r="AI31" s="9">
        <f t="shared" si="11"/>
        <v>91.21060504461752</v>
      </c>
      <c r="AJ31" s="9">
        <v>1305.8</v>
      </c>
      <c r="AK31" s="9">
        <v>1155.4</v>
      </c>
      <c r="AL31" s="9">
        <f t="shared" si="12"/>
        <v>88.48215653239394</v>
      </c>
      <c r="AM31" s="9">
        <v>92.1</v>
      </c>
      <c r="AN31" s="9">
        <v>84.5</v>
      </c>
      <c r="AO31" s="9">
        <f t="shared" si="13"/>
        <v>91.74809989142237</v>
      </c>
      <c r="AP31" s="11"/>
      <c r="AQ31" s="11"/>
      <c r="AR31" s="9" t="e">
        <f t="shared" si="14"/>
        <v>#DIV/0!</v>
      </c>
      <c r="AS31" s="10">
        <v>156</v>
      </c>
      <c r="AT31" s="10">
        <v>163.2</v>
      </c>
      <c r="AU31" s="9">
        <f t="shared" si="15"/>
        <v>104.6153846153846</v>
      </c>
      <c r="AV31" s="11">
        <v>2740.1</v>
      </c>
      <c r="AW31" s="11">
        <v>2104.8</v>
      </c>
      <c r="AX31" s="9">
        <f t="shared" si="16"/>
        <v>76.81471479143099</v>
      </c>
      <c r="AY31" s="11">
        <v>622.6</v>
      </c>
      <c r="AZ31" s="11">
        <v>564.3</v>
      </c>
      <c r="BA31" s="9">
        <f t="shared" si="17"/>
        <v>90.63604240282685</v>
      </c>
      <c r="BB31" s="9">
        <v>598.6</v>
      </c>
      <c r="BC31" s="11">
        <v>540.7</v>
      </c>
      <c r="BD31" s="9">
        <f t="shared" si="18"/>
        <v>90.32743067156699</v>
      </c>
      <c r="BE31" s="11">
        <v>6</v>
      </c>
      <c r="BF31" s="11">
        <v>6</v>
      </c>
      <c r="BG31" s="9">
        <f t="shared" si="19"/>
        <v>100</v>
      </c>
      <c r="BH31" s="11">
        <v>801.8</v>
      </c>
      <c r="BI31" s="11">
        <v>746.7</v>
      </c>
      <c r="BJ31" s="9">
        <f t="shared" si="20"/>
        <v>93.12796208530807</v>
      </c>
      <c r="BK31" s="11">
        <v>944.8</v>
      </c>
      <c r="BL31" s="11">
        <v>747.5</v>
      </c>
      <c r="BM31" s="9">
        <f t="shared" si="21"/>
        <v>79.11727349703641</v>
      </c>
      <c r="BN31" s="12">
        <v>625.9</v>
      </c>
      <c r="BO31" s="12">
        <v>533.8</v>
      </c>
      <c r="BP31" s="9">
        <f t="shared" si="22"/>
        <v>85.28518932736858</v>
      </c>
      <c r="BQ31" s="12">
        <v>214.3</v>
      </c>
      <c r="BR31" s="12">
        <v>134.8</v>
      </c>
      <c r="BS31" s="9">
        <f t="shared" si="23"/>
        <v>62.902473168455444</v>
      </c>
      <c r="BT31" s="12"/>
      <c r="BU31" s="12"/>
      <c r="BV31" s="9" t="e">
        <f t="shared" si="24"/>
        <v>#DIV/0!</v>
      </c>
      <c r="BW31" s="13">
        <f t="shared" si="26"/>
        <v>-135.69999999999982</v>
      </c>
      <c r="BX31" s="13">
        <f t="shared" si="25"/>
        <v>317.99999999999955</v>
      </c>
      <c r="BY31" s="9"/>
    </row>
    <row r="32" spans="1:77" ht="12.75">
      <c r="A32" s="6">
        <v>17</v>
      </c>
      <c r="B32" s="7" t="s">
        <v>50</v>
      </c>
      <c r="C32" s="8">
        <v>19927.7</v>
      </c>
      <c r="D32" s="8">
        <f t="shared" si="0"/>
        <v>17419.100000000002</v>
      </c>
      <c r="E32" s="9">
        <f t="shared" si="1"/>
        <v>87.41149254555218</v>
      </c>
      <c r="F32" s="10">
        <v>2351.8</v>
      </c>
      <c r="G32" s="10">
        <v>2472.5</v>
      </c>
      <c r="H32" s="9">
        <f t="shared" si="2"/>
        <v>105.13223913598094</v>
      </c>
      <c r="I32" s="10">
        <v>883</v>
      </c>
      <c r="J32" s="10">
        <v>865.6</v>
      </c>
      <c r="K32" s="9">
        <f t="shared" si="3"/>
        <v>98.02944507361269</v>
      </c>
      <c r="L32" s="10">
        <v>10.3</v>
      </c>
      <c r="M32" s="10">
        <v>28.1</v>
      </c>
      <c r="N32" s="9">
        <f t="shared" si="4"/>
        <v>272.81553398058253</v>
      </c>
      <c r="O32" s="10">
        <v>54.4</v>
      </c>
      <c r="P32" s="10">
        <v>47.9</v>
      </c>
      <c r="Q32" s="9">
        <f t="shared" si="5"/>
        <v>88.05147058823529</v>
      </c>
      <c r="R32" s="10">
        <v>140.9</v>
      </c>
      <c r="S32" s="10">
        <v>101</v>
      </c>
      <c r="T32" s="9">
        <f t="shared" si="6"/>
        <v>71.68204400283888</v>
      </c>
      <c r="U32" s="10"/>
      <c r="V32" s="10">
        <v>71.9</v>
      </c>
      <c r="W32" s="9" t="e">
        <f t="shared" si="7"/>
        <v>#DIV/0!</v>
      </c>
      <c r="X32" s="10">
        <v>116.9</v>
      </c>
      <c r="Y32" s="10"/>
      <c r="Z32" s="9">
        <f t="shared" si="8"/>
        <v>0</v>
      </c>
      <c r="AA32" s="10">
        <v>20.2</v>
      </c>
      <c r="AB32" s="10">
        <v>19.7</v>
      </c>
      <c r="AC32" s="9">
        <f t="shared" si="9"/>
        <v>97.52475247524752</v>
      </c>
      <c r="AD32" s="10">
        <v>0</v>
      </c>
      <c r="AE32" s="10"/>
      <c r="AF32" s="9" t="e">
        <f t="shared" si="10"/>
        <v>#DIV/0!</v>
      </c>
      <c r="AG32" s="10">
        <v>17516.9</v>
      </c>
      <c r="AH32" s="10">
        <v>14895.7</v>
      </c>
      <c r="AI32" s="9">
        <f t="shared" si="11"/>
        <v>85.03616507487055</v>
      </c>
      <c r="AJ32" s="9">
        <v>2266.9</v>
      </c>
      <c r="AK32" s="9">
        <v>2005.8</v>
      </c>
      <c r="AL32" s="9">
        <f t="shared" si="12"/>
        <v>88.48206802240945</v>
      </c>
      <c r="AM32" s="9"/>
      <c r="AN32" s="9"/>
      <c r="AO32" s="9" t="e">
        <f t="shared" si="13"/>
        <v>#DIV/0!</v>
      </c>
      <c r="AP32" s="11"/>
      <c r="AQ32" s="11"/>
      <c r="AR32" s="9" t="e">
        <f t="shared" si="14"/>
        <v>#DIV/0!</v>
      </c>
      <c r="AS32" s="10">
        <v>59</v>
      </c>
      <c r="AT32" s="10">
        <v>50.9</v>
      </c>
      <c r="AU32" s="9">
        <f t="shared" si="15"/>
        <v>86.27118644067797</v>
      </c>
      <c r="AV32" s="11">
        <v>20006.2</v>
      </c>
      <c r="AW32" s="11">
        <v>14712.5</v>
      </c>
      <c r="AX32" s="9">
        <f t="shared" si="16"/>
        <v>73.53970269216542</v>
      </c>
      <c r="AY32" s="11">
        <v>770.4</v>
      </c>
      <c r="AZ32" s="11">
        <v>645.8</v>
      </c>
      <c r="BA32" s="9">
        <f t="shared" si="17"/>
        <v>83.82658359293873</v>
      </c>
      <c r="BB32" s="9">
        <v>718.6</v>
      </c>
      <c r="BC32" s="11">
        <v>594.4</v>
      </c>
      <c r="BD32" s="9">
        <f t="shared" si="18"/>
        <v>82.71639298636237</v>
      </c>
      <c r="BE32" s="11">
        <v>18.3</v>
      </c>
      <c r="BF32" s="11">
        <v>9.3</v>
      </c>
      <c r="BG32" s="9">
        <f t="shared" si="19"/>
        <v>50.81967213114754</v>
      </c>
      <c r="BH32" s="11">
        <v>11805.4</v>
      </c>
      <c r="BI32" s="11">
        <v>9456.3</v>
      </c>
      <c r="BJ32" s="9">
        <f t="shared" si="20"/>
        <v>80.10147898419368</v>
      </c>
      <c r="BK32" s="11">
        <v>1351</v>
      </c>
      <c r="BL32" s="11">
        <v>1094.4</v>
      </c>
      <c r="BM32" s="9">
        <f t="shared" si="21"/>
        <v>81.00666173205035</v>
      </c>
      <c r="BN32" s="12">
        <v>902.8</v>
      </c>
      <c r="BO32" s="12">
        <v>743.5</v>
      </c>
      <c r="BP32" s="9">
        <f t="shared" si="22"/>
        <v>82.35489587948605</v>
      </c>
      <c r="BQ32" s="12">
        <v>214</v>
      </c>
      <c r="BR32" s="12">
        <v>152.7</v>
      </c>
      <c r="BS32" s="9">
        <f t="shared" si="23"/>
        <v>71.35514018691588</v>
      </c>
      <c r="BT32" s="12"/>
      <c r="BU32" s="12"/>
      <c r="BV32" s="9" t="e">
        <f t="shared" si="24"/>
        <v>#DIV/0!</v>
      </c>
      <c r="BW32" s="13">
        <f t="shared" si="26"/>
        <v>-78.5</v>
      </c>
      <c r="BX32" s="13">
        <f t="shared" si="25"/>
        <v>2706.600000000002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51</v>
      </c>
      <c r="B34" s="48"/>
      <c r="C34" s="14">
        <f>SUM(C16:C33)</f>
        <v>95073.9</v>
      </c>
      <c r="D34" s="14">
        <f>SUM(D16:D33)</f>
        <v>83269.1</v>
      </c>
      <c r="E34" s="15">
        <f t="shared" si="1"/>
        <v>87.58355342528287</v>
      </c>
      <c r="F34" s="14">
        <f>SUM(F16:F33)</f>
        <v>25326.7</v>
      </c>
      <c r="G34" s="14">
        <f>SUM(G16:G33)</f>
        <v>22944.3</v>
      </c>
      <c r="H34" s="15">
        <f>G34/F34*100</f>
        <v>90.593326410468</v>
      </c>
      <c r="I34" s="14">
        <f>SUM(I16:I33)</f>
        <v>13342.800000000001</v>
      </c>
      <c r="J34" s="14">
        <f>SUM(J16:J33)</f>
        <v>12694.2</v>
      </c>
      <c r="K34" s="15">
        <f>J34/I34*100</f>
        <v>95.13895134454538</v>
      </c>
      <c r="L34" s="14">
        <f>SUM(L16:L33)</f>
        <v>262.70000000000005</v>
      </c>
      <c r="M34" s="14">
        <f>SUM(M16:M33)</f>
        <v>167.20000000000002</v>
      </c>
      <c r="N34" s="15">
        <f>M34/L34*100</f>
        <v>63.64674533688618</v>
      </c>
      <c r="O34" s="14">
        <f>SUM(O16:O33)</f>
        <v>1145.5</v>
      </c>
      <c r="P34" s="14">
        <f>SUM(P16:P33)</f>
        <v>1298</v>
      </c>
      <c r="Q34" s="15">
        <f>P34/O34*100</f>
        <v>113.3129637712789</v>
      </c>
      <c r="R34" s="14">
        <f>SUM(R16:R33)</f>
        <v>6224.7</v>
      </c>
      <c r="S34" s="14">
        <f>SUM(S16:S33)</f>
        <v>4292.599999999999</v>
      </c>
      <c r="T34" s="15">
        <f>S34/R34*100</f>
        <v>68.96075312866483</v>
      </c>
      <c r="U34" s="14">
        <f>SUM(U16:U33)</f>
        <v>100</v>
      </c>
      <c r="V34" s="14">
        <f>SUM(V16:V33)</f>
        <v>1967.8000000000004</v>
      </c>
      <c r="W34" s="15">
        <f>V34/U34*100</f>
        <v>1967.8000000000004</v>
      </c>
      <c r="X34" s="14">
        <f>SUM(X16:X33)</f>
        <v>2822.5</v>
      </c>
      <c r="Y34" s="14">
        <f>SUM(Y16:Y33)</f>
        <v>63.800000000000004</v>
      </c>
      <c r="Z34" s="15">
        <f>Y34/X34*100</f>
        <v>2.2604074402125773</v>
      </c>
      <c r="AA34" s="14">
        <f>SUM(AA16:AA33)</f>
        <v>181.2</v>
      </c>
      <c r="AB34" s="14">
        <f>SUM(AB16:AB33)</f>
        <v>221</v>
      </c>
      <c r="AC34" s="15">
        <f>AB34/AA34*100</f>
        <v>121.96467991169979</v>
      </c>
      <c r="AD34" s="14">
        <f>SUM(AD16:AD33)</f>
        <v>0</v>
      </c>
      <c r="AE34" s="14">
        <f>SUM(AE16:AE33)</f>
        <v>0.30000000000000004</v>
      </c>
      <c r="AF34" s="15" t="e">
        <f>AE34/AD34*100</f>
        <v>#DIV/0!</v>
      </c>
      <c r="AG34" s="14">
        <f>SUM(AG16:AG33)</f>
        <v>64081.299999999996</v>
      </c>
      <c r="AH34" s="14">
        <f>SUM(AH16:AH33)</f>
        <v>55595.399999999994</v>
      </c>
      <c r="AI34" s="15">
        <f>AH34/AG34*100</f>
        <v>86.75760323214416</v>
      </c>
      <c r="AJ34" s="14">
        <f>SUM(AJ16:AJ33)</f>
        <v>30280.7</v>
      </c>
      <c r="AK34" s="14">
        <f>SUM(AK16:AK33)</f>
        <v>26947</v>
      </c>
      <c r="AL34" s="15">
        <f>AK34/AJ34*100</f>
        <v>88.99067723005082</v>
      </c>
      <c r="AM34" s="14">
        <f>SUM(AM16:AM33)</f>
        <v>2615</v>
      </c>
      <c r="AN34" s="14">
        <f>SUM(AN16:AN33)</f>
        <v>2397.0999999999995</v>
      </c>
      <c r="AO34" s="15">
        <f>AN34/AM34*100</f>
        <v>91.66730401529635</v>
      </c>
      <c r="AP34" s="14">
        <v>0</v>
      </c>
      <c r="AQ34" s="14">
        <f>SUM(AQ16:AQ33)</f>
        <v>0</v>
      </c>
      <c r="AR34" s="15"/>
      <c r="AS34" s="14">
        <f>SUM(AS16:AS33)</f>
        <v>5665.8</v>
      </c>
      <c r="AT34" s="14">
        <f>SUM(AT16:AT33)</f>
        <v>4729.4</v>
      </c>
      <c r="AU34" s="15">
        <f t="shared" si="15"/>
        <v>83.4727664231</v>
      </c>
      <c r="AV34" s="14">
        <f>SUM(AV16:AV33)</f>
        <v>97562.3</v>
      </c>
      <c r="AW34" s="14">
        <f>SUM(AW16:AW33)</f>
        <v>76607.70000000001</v>
      </c>
      <c r="AX34" s="15">
        <f t="shared" si="16"/>
        <v>78.52182656620438</v>
      </c>
      <c r="AY34" s="14">
        <f>SUM(AY16:AY33)</f>
        <v>18140.199999999997</v>
      </c>
      <c r="AZ34" s="14">
        <f>SUM(AZ16:AZ33)</f>
        <v>16529.399999999998</v>
      </c>
      <c r="BA34" s="15">
        <f t="shared" si="17"/>
        <v>91.12027430789077</v>
      </c>
      <c r="BB34" s="14">
        <f>SUM(BB16:BB33)</f>
        <v>11634.7</v>
      </c>
      <c r="BC34" s="14">
        <f>SUM(BC16:BC33)</f>
        <v>10035.300000000001</v>
      </c>
      <c r="BD34" s="15">
        <f t="shared" si="18"/>
        <v>86.25319088588446</v>
      </c>
      <c r="BE34" s="14">
        <f>SUM(BE16:BE33)</f>
        <v>636.9</v>
      </c>
      <c r="BF34" s="14">
        <f>SUM(BF16:BF33)</f>
        <v>526.9</v>
      </c>
      <c r="BG34" s="15">
        <f t="shared" si="19"/>
        <v>82.72884283246978</v>
      </c>
      <c r="BH34" s="14">
        <f>SUM(BH16:BH33)</f>
        <v>36773.2</v>
      </c>
      <c r="BI34" s="14">
        <f>SUM(BI16:BI33)</f>
        <v>29465.8</v>
      </c>
      <c r="BJ34" s="15">
        <f t="shared" si="20"/>
        <v>80.12846311988079</v>
      </c>
      <c r="BK34" s="14">
        <f>SUM(BK16:BK33)</f>
        <v>20708.899999999998</v>
      </c>
      <c r="BL34" s="14">
        <f>SUM(BL16:BL33)</f>
        <v>17236.8</v>
      </c>
      <c r="BM34" s="15">
        <f>BL34/BK34*100</f>
        <v>83.2337787135</v>
      </c>
      <c r="BN34" s="14">
        <f>SUM(BN16:BN33)</f>
        <v>11147.499999999998</v>
      </c>
      <c r="BO34" s="14">
        <f>SUM(BO16:BO33)</f>
        <v>9270.9</v>
      </c>
      <c r="BP34" s="15">
        <f t="shared" si="22"/>
        <v>83.16573222695672</v>
      </c>
      <c r="BQ34" s="14">
        <f>SUM(BQ16:BQ33)</f>
        <v>2747.3</v>
      </c>
      <c r="BR34" s="14">
        <f>SUM(BR16:BR33)</f>
        <v>1804.5</v>
      </c>
      <c r="BS34" s="15">
        <f>BR34/BQ34*100</f>
        <v>65.68267025807155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-2488.4000000000087</v>
      </c>
      <c r="BX34" s="15">
        <f>SUM(D34-AW34)</f>
        <v>6661.399999999994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2010-06-03T13:12:03Z</cp:lastPrinted>
  <dcterms:created xsi:type="dcterms:W3CDTF">2000-02-11T11:57:28Z</dcterms:created>
  <dcterms:modified xsi:type="dcterms:W3CDTF">2010-12-02T11:56:28Z</dcterms:modified>
  <cp:category/>
  <cp:version/>
  <cp:contentType/>
  <cp:contentStatus/>
</cp:coreProperties>
</file>