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<sst xmlns="http://schemas.openxmlformats.org/spreadsheetml/2006/main" count="130" uniqueCount="54">
  <si>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</si>
  <si>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</si>
  <si>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</si>
  <si>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</si>
  <si>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</si>
  <si>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</si>
  <si>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</si>
  <si>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</si>
  <si>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</si>
  <si>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</si>
  <si>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</si>
  <si>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</si>
  <si>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</si>
  <si>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</si>
  <si>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</si>
  <si>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</si>
  <si>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</si>
  <si>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</si>
  <si>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</si>
  <si>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</si>
  <si>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</si>
  <si>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</si>
  <si>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</si>
  <si>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</si>
  <si>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</si>
  <si>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</si>
  <si>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</si>
  <si>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</si>
  <si>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</si>
  <si>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</si>
  <si>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</si>
  <si>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</si>
  <si>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</si>
  <si>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</si>
  <si>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</si>
  <si>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</si>
  <si>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</si>
  <si>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</si>
  <si>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</si>
  <si>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</si>
  <si>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</si>
  <si>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</si>
  <si>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</si>
  <si>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</si>
  <si>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</si>
  <si>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</si>
  <si>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</si>
  <si>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</si>
  <si>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</si>
  <si>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</si>
  <si>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</si>
  <si>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</si>
  <si>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</si>
  <si>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октября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</si>
</sst>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1">
      <pane xSplit="1" topLeftCell="BT2" activePane="topRight" state="frozen"/>
      <selection pane="topLeft" activeCell="B2" sqref="B2"/>
      <selection pane="topRight" activeCell="BW23" sqref="BW23"/>
    </sheetView>
  </sheetViews>
  <sheetFormatPr defaultColWidth="9.00390625" defaultRowHeight="12.75"/>
  <cols>
    <col min="1" max="1" width="3.375" style="0" hidden="1" customWidth="1"/>
    <col min="2" max="2" width="25.375" style="0" customWidth="1"/>
    <col min="5" max="5" width="9.875" style="0" customWidth="1"/>
    <col min="8" max="8" width="9.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8"/>
      <c r="S1" s="18"/>
      <c r="T1" s="18"/>
    </row>
    <row r="2" spans="18:20" ht="12" customHeight="1">
      <c r="R2" s="18"/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0</v>
      </c>
      <c r="M3" s="19"/>
      <c r="N3" s="19"/>
      <c r="O3" s="1"/>
      <c r="P3" s="1"/>
      <c r="Q3" s="1"/>
      <c r="R3" s="19"/>
      <c r="S3" s="19"/>
      <c r="T3" s="1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9" t="s">
        <v>0</v>
      </c>
      <c r="V4" s="19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1" t="s">
        <v>53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2" t="s">
        <v>2</v>
      </c>
      <c r="K8" s="22"/>
      <c r="L8" s="22"/>
      <c r="M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3" t="s">
        <v>3</v>
      </c>
      <c r="B10" s="23"/>
      <c r="C10" s="24" t="s">
        <v>4</v>
      </c>
      <c r="D10" s="25"/>
      <c r="E10" s="26"/>
      <c r="F10" s="33" t="s">
        <v>5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23" t="s">
        <v>6</v>
      </c>
      <c r="AW10" s="23"/>
      <c r="AX10" s="23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24" t="s">
        <v>7</v>
      </c>
      <c r="BX10" s="25"/>
      <c r="BY10" s="26"/>
    </row>
    <row r="11" spans="1:77" ht="12.75">
      <c r="A11" s="23"/>
      <c r="B11" s="23"/>
      <c r="C11" s="27"/>
      <c r="D11" s="28"/>
      <c r="E11" s="29"/>
      <c r="F11" s="23" t="s">
        <v>8</v>
      </c>
      <c r="G11" s="23"/>
      <c r="H11" s="23"/>
      <c r="I11" s="36" t="s">
        <v>9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23" t="s">
        <v>10</v>
      </c>
      <c r="AH11" s="23"/>
      <c r="AI11" s="23"/>
      <c r="AJ11" s="33" t="s">
        <v>9</v>
      </c>
      <c r="AK11" s="34"/>
      <c r="AL11" s="34"/>
      <c r="AM11" s="34"/>
      <c r="AN11" s="34"/>
      <c r="AO11" s="34"/>
      <c r="AP11" s="34"/>
      <c r="AQ11" s="34"/>
      <c r="AR11" s="35"/>
      <c r="AS11" s="23" t="s">
        <v>11</v>
      </c>
      <c r="AT11" s="23"/>
      <c r="AU11" s="23"/>
      <c r="AV11" s="23"/>
      <c r="AW11" s="23"/>
      <c r="AX11" s="23"/>
      <c r="AY11" s="33" t="s">
        <v>9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27"/>
      <c r="BX11" s="28"/>
      <c r="BY11" s="29"/>
    </row>
    <row r="12" spans="1:77" ht="59.25" customHeight="1">
      <c r="A12" s="23"/>
      <c r="B12" s="23"/>
      <c r="C12" s="27"/>
      <c r="D12" s="28"/>
      <c r="E12" s="29"/>
      <c r="F12" s="23"/>
      <c r="G12" s="23"/>
      <c r="H12" s="23"/>
      <c r="I12" s="24" t="s">
        <v>12</v>
      </c>
      <c r="J12" s="25"/>
      <c r="K12" s="26"/>
      <c r="L12" s="24" t="s">
        <v>13</v>
      </c>
      <c r="M12" s="25"/>
      <c r="N12" s="26"/>
      <c r="O12" s="24" t="s">
        <v>14</v>
      </c>
      <c r="P12" s="25"/>
      <c r="Q12" s="26"/>
      <c r="R12" s="24" t="s">
        <v>15</v>
      </c>
      <c r="S12" s="25"/>
      <c r="T12" s="26"/>
      <c r="U12" s="24" t="s">
        <v>16</v>
      </c>
      <c r="V12" s="25"/>
      <c r="W12" s="26"/>
      <c r="X12" s="24" t="s">
        <v>17</v>
      </c>
      <c r="Y12" s="25"/>
      <c r="Z12" s="26"/>
      <c r="AA12" s="24" t="s">
        <v>18</v>
      </c>
      <c r="AB12" s="25"/>
      <c r="AC12" s="26"/>
      <c r="AD12" s="24" t="s">
        <v>19</v>
      </c>
      <c r="AE12" s="25"/>
      <c r="AF12" s="26"/>
      <c r="AG12" s="23"/>
      <c r="AH12" s="23"/>
      <c r="AI12" s="23"/>
      <c r="AJ12" s="24" t="s">
        <v>20</v>
      </c>
      <c r="AK12" s="25"/>
      <c r="AL12" s="26"/>
      <c r="AM12" s="24" t="s">
        <v>21</v>
      </c>
      <c r="AN12" s="25"/>
      <c r="AO12" s="26"/>
      <c r="AP12" s="24" t="s">
        <v>52</v>
      </c>
      <c r="AQ12" s="25"/>
      <c r="AR12" s="26"/>
      <c r="AS12" s="23"/>
      <c r="AT12" s="23"/>
      <c r="AU12" s="23"/>
      <c r="AV12" s="23"/>
      <c r="AW12" s="23"/>
      <c r="AX12" s="23"/>
      <c r="AY12" s="39" t="s">
        <v>22</v>
      </c>
      <c r="AZ12" s="40"/>
      <c r="BA12" s="41"/>
      <c r="BB12" s="49" t="s">
        <v>5</v>
      </c>
      <c r="BC12" s="49"/>
      <c r="BD12" s="49"/>
      <c r="BE12" s="39" t="s">
        <v>23</v>
      </c>
      <c r="BF12" s="40"/>
      <c r="BG12" s="41"/>
      <c r="BH12" s="39" t="s">
        <v>24</v>
      </c>
      <c r="BI12" s="40"/>
      <c r="BJ12" s="41"/>
      <c r="BK12" s="24" t="s">
        <v>25</v>
      </c>
      <c r="BL12" s="25"/>
      <c r="BM12" s="26"/>
      <c r="BN12" s="33" t="s">
        <v>26</v>
      </c>
      <c r="BO12" s="34"/>
      <c r="BP12" s="34"/>
      <c r="BQ12" s="34"/>
      <c r="BR12" s="34"/>
      <c r="BS12" s="35"/>
      <c r="BT12" s="24" t="s">
        <v>27</v>
      </c>
      <c r="BU12" s="25"/>
      <c r="BV12" s="26"/>
      <c r="BW12" s="27"/>
      <c r="BX12" s="28"/>
      <c r="BY12" s="29"/>
    </row>
    <row r="13" spans="1:77" ht="66" customHeight="1">
      <c r="A13" s="23"/>
      <c r="B13" s="23"/>
      <c r="C13" s="30"/>
      <c r="D13" s="31"/>
      <c r="E13" s="32"/>
      <c r="F13" s="23"/>
      <c r="G13" s="23"/>
      <c r="H13" s="23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  <c r="AE13" s="31"/>
      <c r="AF13" s="32"/>
      <c r="AG13" s="23"/>
      <c r="AH13" s="23"/>
      <c r="AI13" s="23"/>
      <c r="AJ13" s="30"/>
      <c r="AK13" s="31"/>
      <c r="AL13" s="32"/>
      <c r="AM13" s="30"/>
      <c r="AN13" s="31"/>
      <c r="AO13" s="32"/>
      <c r="AP13" s="30"/>
      <c r="AQ13" s="31"/>
      <c r="AR13" s="32"/>
      <c r="AS13" s="23"/>
      <c r="AT13" s="23"/>
      <c r="AU13" s="23"/>
      <c r="AV13" s="23"/>
      <c r="AW13" s="23"/>
      <c r="AX13" s="23"/>
      <c r="AY13" s="42"/>
      <c r="AZ13" s="43"/>
      <c r="BA13" s="44"/>
      <c r="BB13" s="49" t="s">
        <v>28</v>
      </c>
      <c r="BC13" s="49"/>
      <c r="BD13" s="49"/>
      <c r="BE13" s="42"/>
      <c r="BF13" s="43"/>
      <c r="BG13" s="44"/>
      <c r="BH13" s="42"/>
      <c r="BI13" s="43"/>
      <c r="BJ13" s="44"/>
      <c r="BK13" s="30"/>
      <c r="BL13" s="31"/>
      <c r="BM13" s="32"/>
      <c r="BN13" s="33" t="s">
        <v>29</v>
      </c>
      <c r="BO13" s="34"/>
      <c r="BP13" s="35"/>
      <c r="BQ13" s="33" t="s">
        <v>30</v>
      </c>
      <c r="BR13" s="34"/>
      <c r="BS13" s="35"/>
      <c r="BT13" s="30"/>
      <c r="BU13" s="31"/>
      <c r="BV13" s="32"/>
      <c r="BW13" s="30"/>
      <c r="BX13" s="31"/>
      <c r="BY13" s="32"/>
    </row>
    <row r="14" spans="1:77" ht="22.5">
      <c r="A14" s="23"/>
      <c r="B14" s="23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2986.5</v>
      </c>
      <c r="D16" s="8">
        <f>G16+AH16+AT16</f>
        <v>2042.8</v>
      </c>
      <c r="E16" s="9">
        <f>D16/C16*100</f>
        <v>68.40113845638707</v>
      </c>
      <c r="F16" s="10">
        <v>342</v>
      </c>
      <c r="G16" s="10">
        <v>311.7</v>
      </c>
      <c r="H16" s="9">
        <f>G16/F16*100</f>
        <v>91.14035087719297</v>
      </c>
      <c r="I16" s="10">
        <v>76.1</v>
      </c>
      <c r="J16" s="10">
        <v>58.8</v>
      </c>
      <c r="K16" s="9">
        <f>J16/I16*100</f>
        <v>77.26675427069645</v>
      </c>
      <c r="L16" s="10"/>
      <c r="M16" s="10">
        <v>0.1</v>
      </c>
      <c r="N16" s="9" t="e">
        <f>M16/L16*100</f>
        <v>#DIV/0!</v>
      </c>
      <c r="O16" s="10">
        <v>42.7</v>
      </c>
      <c r="P16" s="10">
        <v>30.3</v>
      </c>
      <c r="Q16" s="9">
        <f>P16/O16*100</f>
        <v>70.96018735362998</v>
      </c>
      <c r="R16" s="10">
        <v>164.9</v>
      </c>
      <c r="S16" s="10">
        <v>128.1</v>
      </c>
      <c r="T16" s="9">
        <f>S16/R16*100</f>
        <v>77.68344451182534</v>
      </c>
      <c r="U16" s="10"/>
      <c r="V16" s="10">
        <v>19.5</v>
      </c>
      <c r="W16" s="9" t="e">
        <f>V16/U16*100</f>
        <v>#DIV/0!</v>
      </c>
      <c r="X16" s="10">
        <v>46.7</v>
      </c>
      <c r="Y16" s="10"/>
      <c r="Z16" s="9">
        <f>Y16/X16*100</f>
        <v>0</v>
      </c>
      <c r="AA16" s="10">
        <v>4.6</v>
      </c>
      <c r="AB16" s="10">
        <v>4.2</v>
      </c>
      <c r="AC16" s="9">
        <f>AB16/AA16*100</f>
        <v>91.30434782608697</v>
      </c>
      <c r="AD16" s="10">
        <v>0</v>
      </c>
      <c r="AE16" s="10"/>
      <c r="AF16" s="9" t="e">
        <f>AE16/AD16*100</f>
        <v>#DIV/0!</v>
      </c>
      <c r="AG16" s="10">
        <v>2524.5</v>
      </c>
      <c r="AH16" s="10">
        <v>1731.1</v>
      </c>
      <c r="AI16" s="9">
        <f>AH16/AG16*100</f>
        <v>68.57199445434739</v>
      </c>
      <c r="AJ16" s="9">
        <v>2224.4</v>
      </c>
      <c r="AK16" s="9">
        <v>1478.5</v>
      </c>
      <c r="AL16" s="9">
        <f>AK16/AJ16*100</f>
        <v>66.46736198525444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120</v>
      </c>
      <c r="AT16" s="10"/>
      <c r="AU16" s="9">
        <f>AT16/AS16*100</f>
        <v>0</v>
      </c>
      <c r="AV16" s="11">
        <v>3035.3</v>
      </c>
      <c r="AW16" s="11">
        <v>1811.6</v>
      </c>
      <c r="AX16" s="9">
        <f>AW16/AV16*100</f>
        <v>59.68438045662702</v>
      </c>
      <c r="AY16" s="11">
        <v>627.4</v>
      </c>
      <c r="AZ16" s="11">
        <v>460.6</v>
      </c>
      <c r="BA16" s="9">
        <f>AZ16/AY16*100</f>
        <v>73.41408989480396</v>
      </c>
      <c r="BB16" s="9">
        <v>598.9</v>
      </c>
      <c r="BC16" s="11">
        <v>432.1</v>
      </c>
      <c r="BD16" s="9">
        <f>BC16/BB16*100</f>
        <v>72.14893972282519</v>
      </c>
      <c r="BE16" s="11"/>
      <c r="BF16" s="11"/>
      <c r="BG16" s="9" t="e">
        <f>BF16/BE16*100</f>
        <v>#DIV/0!</v>
      </c>
      <c r="BH16" s="11">
        <v>1294.1</v>
      </c>
      <c r="BI16" s="11">
        <v>577.1</v>
      </c>
      <c r="BJ16" s="9">
        <f>BI16/BH16*100</f>
        <v>44.59469901862298</v>
      </c>
      <c r="BK16" s="11">
        <v>1018.9</v>
      </c>
      <c r="BL16" s="11">
        <v>736.4</v>
      </c>
      <c r="BM16" s="9">
        <f>BL16/BK16*100</f>
        <v>72.27402100304249</v>
      </c>
      <c r="BN16" s="12">
        <v>660.3</v>
      </c>
      <c r="BO16" s="12">
        <v>441.1</v>
      </c>
      <c r="BP16" s="9">
        <f>BO16/BN16*100</f>
        <v>66.80296834772074</v>
      </c>
      <c r="BQ16" s="12">
        <v>322.5</v>
      </c>
      <c r="BR16" s="12">
        <v>282.6</v>
      </c>
      <c r="BS16" s="9">
        <f>BR16/BQ16*100</f>
        <v>87.6279069767442</v>
      </c>
      <c r="BT16" s="12"/>
      <c r="BU16" s="12"/>
      <c r="BV16" s="9" t="e">
        <f>BU16/BT16*100</f>
        <v>#DIV/0!</v>
      </c>
      <c r="BW16" s="13">
        <f>SUM(C16-AV16)</f>
        <v>-48.80000000000018</v>
      </c>
      <c r="BX16" s="13">
        <f>SUM(D16-AW16)</f>
        <v>231.20000000000005</v>
      </c>
      <c r="BY16" s="9"/>
    </row>
    <row r="17" spans="1:77" ht="12.75">
      <c r="A17" s="6">
        <v>2</v>
      </c>
      <c r="B17" s="7" t="s">
        <v>35</v>
      </c>
      <c r="C17" s="8">
        <v>3197.2</v>
      </c>
      <c r="D17" s="8">
        <f aca="true" t="shared" si="0" ref="D17:D32">G17+AH17+AT17</f>
        <v>2309.4</v>
      </c>
      <c r="E17" s="9">
        <f aca="true" t="shared" si="1" ref="E17:E34">D17/C17*100</f>
        <v>72.231952958839</v>
      </c>
      <c r="F17" s="10">
        <v>426.7</v>
      </c>
      <c r="G17" s="10">
        <v>278.5</v>
      </c>
      <c r="H17" s="9">
        <f aca="true" t="shared" si="2" ref="H17:H32">G17/F17*100</f>
        <v>65.26833841106163</v>
      </c>
      <c r="I17" s="10">
        <v>75.6</v>
      </c>
      <c r="J17" s="10">
        <v>50.3</v>
      </c>
      <c r="K17" s="9">
        <f aca="true" t="shared" si="3" ref="K17:K32">J17/I17*100</f>
        <v>66.53439153439153</v>
      </c>
      <c r="L17" s="10">
        <v>7.7</v>
      </c>
      <c r="M17" s="10">
        <v>0.2</v>
      </c>
      <c r="N17" s="9">
        <f aca="true" t="shared" si="4" ref="N17:N32">M17/L17*100</f>
        <v>2.5974025974025974</v>
      </c>
      <c r="O17" s="10">
        <v>55.3</v>
      </c>
      <c r="P17" s="10">
        <v>48.8</v>
      </c>
      <c r="Q17" s="9">
        <f aca="true" t="shared" si="5" ref="Q17:Q32">P17/O17*100</f>
        <v>88.24593128390596</v>
      </c>
      <c r="R17" s="10">
        <v>107.6</v>
      </c>
      <c r="S17" s="10">
        <v>116.5</v>
      </c>
      <c r="T17" s="9">
        <f aca="true" t="shared" si="6" ref="T17:T32">S17/R17*100</f>
        <v>108.27137546468401</v>
      </c>
      <c r="U17" s="10"/>
      <c r="V17" s="10">
        <v>19.6</v>
      </c>
      <c r="W17" s="9" t="e">
        <f aca="true" t="shared" si="7" ref="W17:W32">V17/U17*100</f>
        <v>#DIV/0!</v>
      </c>
      <c r="X17" s="10">
        <v>174.3</v>
      </c>
      <c r="Y17" s="10"/>
      <c r="Z17" s="9">
        <f aca="true" t="shared" si="8" ref="Z17:Z32">Y17/X17*100</f>
        <v>0</v>
      </c>
      <c r="AA17" s="10">
        <v>0.2</v>
      </c>
      <c r="AB17" s="10"/>
      <c r="AC17" s="9">
        <f aca="true" t="shared" si="9" ref="AC17:AC32">AB17/AA17*100</f>
        <v>0</v>
      </c>
      <c r="AD17" s="10">
        <v>0</v>
      </c>
      <c r="AE17" s="10"/>
      <c r="AF17" s="9" t="e">
        <f aca="true" t="shared" si="10" ref="AF17:AF32">AE17/AD17*100</f>
        <v>#DIV/0!</v>
      </c>
      <c r="AG17" s="10">
        <v>2346.5</v>
      </c>
      <c r="AH17" s="10">
        <v>1714.5</v>
      </c>
      <c r="AI17" s="9">
        <f aca="true" t="shared" si="11" ref="AI17:AI32">AH17/AG17*100</f>
        <v>73.06626891114426</v>
      </c>
      <c r="AJ17" s="9">
        <v>1759.3</v>
      </c>
      <c r="AK17" s="9">
        <v>1169.4</v>
      </c>
      <c r="AL17" s="9">
        <f aca="true" t="shared" si="12" ref="AL17:AL32">AK17/AJ17*100</f>
        <v>66.46961859830614</v>
      </c>
      <c r="AM17" s="9"/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424</v>
      </c>
      <c r="AT17" s="10">
        <v>316.4</v>
      </c>
      <c r="AU17" s="9">
        <f aca="true" t="shared" si="15" ref="AU17:AU34">AT17/AS17*100</f>
        <v>74.62264150943396</v>
      </c>
      <c r="AV17" s="16">
        <v>3197.2</v>
      </c>
      <c r="AW17" s="11">
        <v>2250.5</v>
      </c>
      <c r="AX17" s="9">
        <f aca="true" t="shared" si="16" ref="AX17:AX34">AW17/AV17*100</f>
        <v>70.38971600150131</v>
      </c>
      <c r="AY17" s="11">
        <v>615.3</v>
      </c>
      <c r="AZ17" s="11">
        <v>428.2</v>
      </c>
      <c r="BA17" s="9">
        <f aca="true" t="shared" si="17" ref="BA17:BA34">AZ17/AY17*100</f>
        <v>69.59206890947506</v>
      </c>
      <c r="BB17" s="9">
        <v>597.2</v>
      </c>
      <c r="BC17" s="11">
        <v>410.1</v>
      </c>
      <c r="BD17" s="9">
        <f aca="true" t="shared" si="18" ref="BD17:BD34">BC17/BB17*100</f>
        <v>68.67046215673142</v>
      </c>
      <c r="BE17" s="11"/>
      <c r="BF17" s="11"/>
      <c r="BG17" s="9" t="e">
        <f aca="true" t="shared" si="19" ref="BG17:BG34">BF17/BE17*100</f>
        <v>#DIV/0!</v>
      </c>
      <c r="BH17" s="11">
        <v>1037.7</v>
      </c>
      <c r="BI17" s="11">
        <v>688.9</v>
      </c>
      <c r="BJ17" s="9">
        <f aca="true" t="shared" si="20" ref="BJ17:BJ34">BI17/BH17*100</f>
        <v>66.38720246699431</v>
      </c>
      <c r="BK17" s="11">
        <v>1074.8</v>
      </c>
      <c r="BL17" s="11">
        <v>689.6</v>
      </c>
      <c r="BM17" s="9">
        <f aca="true" t="shared" si="21" ref="BM17:BM32">BL17/BK17*100</f>
        <v>64.16077409750652</v>
      </c>
      <c r="BN17" s="12">
        <v>814.2</v>
      </c>
      <c r="BO17" s="12">
        <v>508.1</v>
      </c>
      <c r="BP17" s="9">
        <f aca="true" t="shared" si="22" ref="BP17:BP34">BO17/BN17*100</f>
        <v>62.404814541881606</v>
      </c>
      <c r="BQ17" s="17">
        <v>120</v>
      </c>
      <c r="BR17" s="12">
        <v>67.1</v>
      </c>
      <c r="BS17" s="9">
        <f aca="true" t="shared" si="23" ref="BS17:BS32">BR17/BQ17*100</f>
        <v>55.91666666666666</v>
      </c>
      <c r="BT17" s="12"/>
      <c r="BU17" s="12"/>
      <c r="BV17" s="9" t="e">
        <f aca="true" t="shared" si="24" ref="BV17:BV32">BU17/BT17*100</f>
        <v>#DIV/0!</v>
      </c>
      <c r="BW17" s="13">
        <f>SUM(C17-AV17)</f>
        <v>0</v>
      </c>
      <c r="BX17" s="13">
        <f aca="true" t="shared" si="25" ref="BX17:BX32">SUM(D17-AW17)</f>
        <v>58.90000000000009</v>
      </c>
      <c r="BY17" s="9"/>
    </row>
    <row r="18" spans="1:77" ht="12.75">
      <c r="A18" s="6">
        <v>3</v>
      </c>
      <c r="B18" s="7" t="s">
        <v>36</v>
      </c>
      <c r="C18" s="8">
        <v>3583.2</v>
      </c>
      <c r="D18" s="8">
        <f t="shared" si="0"/>
        <v>2361</v>
      </c>
      <c r="E18" s="9">
        <f t="shared" si="1"/>
        <v>65.89082384460816</v>
      </c>
      <c r="F18" s="10">
        <v>663.2</v>
      </c>
      <c r="G18" s="10">
        <v>572.4</v>
      </c>
      <c r="H18" s="9">
        <f t="shared" si="2"/>
        <v>86.30880579010855</v>
      </c>
      <c r="I18" s="10">
        <v>185.4</v>
      </c>
      <c r="J18" s="10">
        <v>164.2</v>
      </c>
      <c r="K18" s="9">
        <f t="shared" si="3"/>
        <v>88.56526429341962</v>
      </c>
      <c r="L18" s="10">
        <v>24.1</v>
      </c>
      <c r="M18" s="10">
        <v>3.1</v>
      </c>
      <c r="N18" s="9">
        <f t="shared" si="4"/>
        <v>12.863070539419086</v>
      </c>
      <c r="O18" s="10">
        <v>81.2</v>
      </c>
      <c r="P18" s="10">
        <v>62.2</v>
      </c>
      <c r="Q18" s="9">
        <f t="shared" si="5"/>
        <v>76.60098522167488</v>
      </c>
      <c r="R18" s="10">
        <v>211.4</v>
      </c>
      <c r="S18" s="10">
        <v>204.7</v>
      </c>
      <c r="T18" s="9">
        <f t="shared" si="6"/>
        <v>96.83065279091768</v>
      </c>
      <c r="U18" s="10"/>
      <c r="V18" s="10">
        <v>31.7</v>
      </c>
      <c r="W18" s="9" t="e">
        <f t="shared" si="7"/>
        <v>#DIV/0!</v>
      </c>
      <c r="X18" s="10">
        <v>117.7</v>
      </c>
      <c r="Y18" s="10"/>
      <c r="Z18" s="9">
        <f t="shared" si="8"/>
        <v>0</v>
      </c>
      <c r="AA18" s="10">
        <v>36.1</v>
      </c>
      <c r="AB18" s="10">
        <v>24</v>
      </c>
      <c r="AC18" s="9">
        <f t="shared" si="9"/>
        <v>66.4819944598338</v>
      </c>
      <c r="AD18" s="10">
        <v>0</v>
      </c>
      <c r="AE18" s="10"/>
      <c r="AF18" s="9" t="e">
        <f t="shared" si="10"/>
        <v>#DIV/0!</v>
      </c>
      <c r="AG18" s="10">
        <v>2824.7</v>
      </c>
      <c r="AH18" s="10">
        <v>1787.4</v>
      </c>
      <c r="AI18" s="9">
        <f t="shared" si="11"/>
        <v>63.27751619641025</v>
      </c>
      <c r="AJ18" s="9">
        <v>1792</v>
      </c>
      <c r="AK18" s="9">
        <v>1191.1</v>
      </c>
      <c r="AL18" s="9">
        <f t="shared" si="12"/>
        <v>66.46763392857142</v>
      </c>
      <c r="AM18" s="9">
        <v>229.6</v>
      </c>
      <c r="AN18" s="9">
        <v>172.2</v>
      </c>
      <c r="AO18" s="9">
        <f t="shared" si="13"/>
        <v>75</v>
      </c>
      <c r="AP18" s="11"/>
      <c r="AQ18" s="11"/>
      <c r="AR18" s="9" t="e">
        <f t="shared" si="14"/>
        <v>#DIV/0!</v>
      </c>
      <c r="AS18" s="10">
        <v>95.2</v>
      </c>
      <c r="AT18" s="10">
        <v>1.2</v>
      </c>
      <c r="AU18" s="9">
        <f t="shared" si="15"/>
        <v>1.2605042016806722</v>
      </c>
      <c r="AV18" s="11">
        <v>3631.5</v>
      </c>
      <c r="AW18" s="11">
        <v>2267.1</v>
      </c>
      <c r="AX18" s="9">
        <f t="shared" si="16"/>
        <v>62.42874845105328</v>
      </c>
      <c r="AY18" s="16">
        <v>835.9</v>
      </c>
      <c r="AZ18" s="11">
        <v>667.3</v>
      </c>
      <c r="BA18" s="9">
        <f t="shared" si="17"/>
        <v>79.83012322048091</v>
      </c>
      <c r="BB18" s="9">
        <v>580.1</v>
      </c>
      <c r="BC18" s="11">
        <v>413.5</v>
      </c>
      <c r="BD18" s="9">
        <f t="shared" si="18"/>
        <v>71.28081365281848</v>
      </c>
      <c r="BE18" s="11">
        <v>1.8</v>
      </c>
      <c r="BF18" s="11"/>
      <c r="BG18" s="9">
        <f t="shared" si="19"/>
        <v>0</v>
      </c>
      <c r="BH18" s="16">
        <v>823.7</v>
      </c>
      <c r="BI18" s="11">
        <v>437.2</v>
      </c>
      <c r="BJ18" s="9">
        <f t="shared" si="20"/>
        <v>53.07757678766541</v>
      </c>
      <c r="BK18" s="11">
        <v>1254.2</v>
      </c>
      <c r="BL18" s="11">
        <v>879.4</v>
      </c>
      <c r="BM18" s="9">
        <f t="shared" si="21"/>
        <v>70.11640886620954</v>
      </c>
      <c r="BN18" s="12">
        <v>944</v>
      </c>
      <c r="BO18" s="12">
        <v>648.6</v>
      </c>
      <c r="BP18" s="9">
        <f t="shared" si="22"/>
        <v>68.70762711864407</v>
      </c>
      <c r="BQ18" s="12">
        <v>276.2</v>
      </c>
      <c r="BR18" s="12">
        <v>203.5</v>
      </c>
      <c r="BS18" s="9">
        <f t="shared" si="23"/>
        <v>73.67849384503982</v>
      </c>
      <c r="BT18" s="12"/>
      <c r="BU18" s="12"/>
      <c r="BV18" s="9" t="e">
        <f t="shared" si="24"/>
        <v>#DIV/0!</v>
      </c>
      <c r="BW18" s="13">
        <f aca="true" t="shared" si="26" ref="BW18:BW32">SUM(C18-AV18)</f>
        <v>-48.30000000000018</v>
      </c>
      <c r="BX18" s="13">
        <f t="shared" si="25"/>
        <v>93.90000000000009</v>
      </c>
      <c r="BY18" s="9"/>
    </row>
    <row r="19" spans="1:77" ht="12.75">
      <c r="A19" s="6">
        <v>4</v>
      </c>
      <c r="B19" s="7" t="s">
        <v>37</v>
      </c>
      <c r="C19" s="8">
        <v>3562.4</v>
      </c>
      <c r="D19" s="8">
        <f t="shared" si="0"/>
        <v>2784.1</v>
      </c>
      <c r="E19" s="9">
        <f t="shared" si="1"/>
        <v>78.15236918931058</v>
      </c>
      <c r="F19" s="10">
        <v>401.2</v>
      </c>
      <c r="G19" s="10">
        <v>512.6</v>
      </c>
      <c r="H19" s="9">
        <f t="shared" si="2"/>
        <v>127.76669990029912</v>
      </c>
      <c r="I19" s="10">
        <v>94.4</v>
      </c>
      <c r="J19" s="10">
        <v>81.1</v>
      </c>
      <c r="K19" s="9">
        <f t="shared" si="3"/>
        <v>85.91101694915253</v>
      </c>
      <c r="L19" s="10">
        <v>29.9</v>
      </c>
      <c r="M19" s="10">
        <v>98.8</v>
      </c>
      <c r="N19" s="9">
        <f t="shared" si="4"/>
        <v>330.4347826086956</v>
      </c>
      <c r="O19" s="10">
        <v>29.3</v>
      </c>
      <c r="P19" s="10">
        <v>34.2</v>
      </c>
      <c r="Q19" s="9">
        <f t="shared" si="5"/>
        <v>116.72354948805462</v>
      </c>
      <c r="R19" s="10">
        <v>144.4</v>
      </c>
      <c r="S19" s="10">
        <v>208.8</v>
      </c>
      <c r="T19" s="9">
        <f t="shared" si="6"/>
        <v>144.5983379501385</v>
      </c>
      <c r="U19" s="10"/>
      <c r="V19" s="10">
        <v>19.9</v>
      </c>
      <c r="W19" s="9" t="e">
        <f t="shared" si="7"/>
        <v>#DIV/0!</v>
      </c>
      <c r="X19" s="10">
        <v>62.5</v>
      </c>
      <c r="Y19" s="10"/>
      <c r="Z19" s="9">
        <f t="shared" si="8"/>
        <v>0</v>
      </c>
      <c r="AA19" s="10">
        <v>35.6</v>
      </c>
      <c r="AB19" s="10">
        <v>65</v>
      </c>
      <c r="AC19" s="9">
        <f t="shared" si="9"/>
        <v>182.58426966292134</v>
      </c>
      <c r="AD19" s="10">
        <v>0</v>
      </c>
      <c r="AE19" s="10"/>
      <c r="AF19" s="9" t="e">
        <f t="shared" si="10"/>
        <v>#DIV/0!</v>
      </c>
      <c r="AG19" s="10">
        <v>2511.2</v>
      </c>
      <c r="AH19" s="10">
        <v>1816</v>
      </c>
      <c r="AI19" s="9">
        <f t="shared" si="11"/>
        <v>72.31602421153234</v>
      </c>
      <c r="AJ19" s="9">
        <v>1451.3</v>
      </c>
      <c r="AK19" s="9">
        <v>964.7</v>
      </c>
      <c r="AL19" s="9">
        <f t="shared" si="12"/>
        <v>66.47143939915938</v>
      </c>
      <c r="AM19" s="9">
        <v>547.6</v>
      </c>
      <c r="AN19" s="9">
        <v>410.7</v>
      </c>
      <c r="AO19" s="9">
        <f t="shared" si="13"/>
        <v>75</v>
      </c>
      <c r="AP19" s="11"/>
      <c r="AQ19" s="11"/>
      <c r="AR19" s="9" t="e">
        <f t="shared" si="14"/>
        <v>#DIV/0!</v>
      </c>
      <c r="AS19" s="10">
        <v>650</v>
      </c>
      <c r="AT19" s="10">
        <v>455.5</v>
      </c>
      <c r="AU19" s="9">
        <f t="shared" si="15"/>
        <v>70.07692307692308</v>
      </c>
      <c r="AV19" s="11">
        <v>3591.5</v>
      </c>
      <c r="AW19" s="11">
        <v>2087.5</v>
      </c>
      <c r="AX19" s="9">
        <f t="shared" si="16"/>
        <v>58.12334679103439</v>
      </c>
      <c r="AY19" s="11">
        <v>617.3</v>
      </c>
      <c r="AZ19" s="11">
        <v>441.3</v>
      </c>
      <c r="BA19" s="9">
        <f t="shared" si="17"/>
        <v>71.4887412927264</v>
      </c>
      <c r="BB19" s="9">
        <v>598.6</v>
      </c>
      <c r="BC19" s="11">
        <v>422.7</v>
      </c>
      <c r="BD19" s="9">
        <f t="shared" si="18"/>
        <v>70.61476779151351</v>
      </c>
      <c r="BE19" s="11"/>
      <c r="BF19" s="11"/>
      <c r="BG19" s="9" t="e">
        <f t="shared" si="19"/>
        <v>#DIV/0!</v>
      </c>
      <c r="BH19" s="16">
        <v>1505.2</v>
      </c>
      <c r="BI19" s="11">
        <v>937.4</v>
      </c>
      <c r="BJ19" s="9">
        <f t="shared" si="20"/>
        <v>62.27743821419081</v>
      </c>
      <c r="BK19" s="11">
        <v>1056.2</v>
      </c>
      <c r="BL19" s="11">
        <v>686.1</v>
      </c>
      <c r="BM19" s="9">
        <f t="shared" si="21"/>
        <v>64.95928801363378</v>
      </c>
      <c r="BN19" s="12">
        <v>605</v>
      </c>
      <c r="BO19" s="12">
        <v>423.8</v>
      </c>
      <c r="BP19" s="9">
        <f t="shared" si="22"/>
        <v>70.04958677685951</v>
      </c>
      <c r="BQ19" s="12">
        <v>228.9</v>
      </c>
      <c r="BR19" s="12">
        <v>78.3</v>
      </c>
      <c r="BS19" s="9">
        <f t="shared" si="23"/>
        <v>34.207077326343374</v>
      </c>
      <c r="BT19" s="12"/>
      <c r="BU19" s="12"/>
      <c r="BV19" s="9" t="e">
        <f t="shared" si="24"/>
        <v>#DIV/0!</v>
      </c>
      <c r="BW19" s="13">
        <f t="shared" si="26"/>
        <v>-29.09999999999991</v>
      </c>
      <c r="BX19" s="13">
        <f t="shared" si="25"/>
        <v>696.5999999999999</v>
      </c>
      <c r="BY19" s="9"/>
    </row>
    <row r="20" spans="1:77" ht="12.75">
      <c r="A20" s="6">
        <v>5</v>
      </c>
      <c r="B20" s="7" t="s">
        <v>38</v>
      </c>
      <c r="C20" s="8">
        <v>3811.3</v>
      </c>
      <c r="D20" s="8">
        <f t="shared" si="0"/>
        <v>2795.5000000000005</v>
      </c>
      <c r="E20" s="9">
        <f t="shared" si="1"/>
        <v>73.34767664576393</v>
      </c>
      <c r="F20" s="10">
        <v>1899.3</v>
      </c>
      <c r="G20" s="10">
        <v>1472.2</v>
      </c>
      <c r="H20" s="9">
        <f t="shared" si="2"/>
        <v>77.51276786184384</v>
      </c>
      <c r="I20" s="10">
        <v>1258.4</v>
      </c>
      <c r="J20" s="10">
        <v>882.7</v>
      </c>
      <c r="K20" s="9">
        <f t="shared" si="3"/>
        <v>70.14462809917356</v>
      </c>
      <c r="L20" s="10">
        <v>2.3</v>
      </c>
      <c r="M20" s="10"/>
      <c r="N20" s="9">
        <f t="shared" si="4"/>
        <v>0</v>
      </c>
      <c r="O20" s="10">
        <v>57.4</v>
      </c>
      <c r="P20" s="10">
        <v>38.1</v>
      </c>
      <c r="Q20" s="9">
        <f t="shared" si="5"/>
        <v>66.37630662020906</v>
      </c>
      <c r="R20" s="10">
        <v>284</v>
      </c>
      <c r="S20" s="10">
        <v>346.7</v>
      </c>
      <c r="T20" s="9">
        <f t="shared" si="6"/>
        <v>122.07746478873239</v>
      </c>
      <c r="U20" s="10"/>
      <c r="V20" s="10">
        <v>92</v>
      </c>
      <c r="W20" s="9" t="e">
        <f t="shared" si="7"/>
        <v>#DIV/0!</v>
      </c>
      <c r="X20" s="10">
        <v>291.2</v>
      </c>
      <c r="Y20" s="10"/>
      <c r="Z20" s="9">
        <f t="shared" si="8"/>
        <v>0</v>
      </c>
      <c r="AA20" s="10"/>
      <c r="AB20" s="10"/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1721.6</v>
      </c>
      <c r="AH20" s="10">
        <v>1314.4</v>
      </c>
      <c r="AI20" s="9">
        <f t="shared" si="11"/>
        <v>76.34758364312269</v>
      </c>
      <c r="AJ20" s="9">
        <v>828.6</v>
      </c>
      <c r="AK20" s="9">
        <v>550.7</v>
      </c>
      <c r="AL20" s="9">
        <f t="shared" si="12"/>
        <v>66.46150132754043</v>
      </c>
      <c r="AM20" s="9">
        <v>179.7</v>
      </c>
      <c r="AN20" s="9">
        <v>134.8</v>
      </c>
      <c r="AO20" s="9">
        <f t="shared" si="13"/>
        <v>75.0139120756817</v>
      </c>
      <c r="AP20" s="11"/>
      <c r="AQ20" s="11"/>
      <c r="AR20" s="9" t="e">
        <f t="shared" si="14"/>
        <v>#DIV/0!</v>
      </c>
      <c r="AS20" s="10">
        <v>190.4</v>
      </c>
      <c r="AT20" s="10">
        <v>8.9</v>
      </c>
      <c r="AU20" s="9">
        <f t="shared" si="15"/>
        <v>4.67436974789916</v>
      </c>
      <c r="AV20" s="11">
        <v>4009.7</v>
      </c>
      <c r="AW20" s="11">
        <v>2642.3</v>
      </c>
      <c r="AX20" s="9">
        <f t="shared" si="16"/>
        <v>65.8976980821508</v>
      </c>
      <c r="AY20" s="11">
        <v>649.9</v>
      </c>
      <c r="AZ20" s="11">
        <v>486.1</v>
      </c>
      <c r="BA20" s="9">
        <f t="shared" si="17"/>
        <v>74.7961224803816</v>
      </c>
      <c r="BB20" s="9">
        <v>598.9</v>
      </c>
      <c r="BC20" s="11">
        <v>435.1</v>
      </c>
      <c r="BD20" s="9">
        <f t="shared" si="18"/>
        <v>72.64985807313408</v>
      </c>
      <c r="BE20" s="11"/>
      <c r="BF20" s="11"/>
      <c r="BG20" s="9" t="e">
        <f t="shared" si="19"/>
        <v>#DIV/0!</v>
      </c>
      <c r="BH20" s="11">
        <v>1409.7</v>
      </c>
      <c r="BI20" s="11">
        <v>825</v>
      </c>
      <c r="BJ20" s="9">
        <f t="shared" si="20"/>
        <v>58.52309001915301</v>
      </c>
      <c r="BK20" s="11">
        <v>1348.4</v>
      </c>
      <c r="BL20" s="11">
        <v>954.5</v>
      </c>
      <c r="BM20" s="9">
        <f t="shared" si="21"/>
        <v>70.78760011865914</v>
      </c>
      <c r="BN20" s="17">
        <v>988.9</v>
      </c>
      <c r="BO20" s="12">
        <v>678.1</v>
      </c>
      <c r="BP20" s="9">
        <f t="shared" si="22"/>
        <v>68.5711396501163</v>
      </c>
      <c r="BQ20" s="12">
        <v>136.3</v>
      </c>
      <c r="BR20" s="12">
        <v>111.5</v>
      </c>
      <c r="BS20" s="9">
        <f t="shared" si="23"/>
        <v>81.8048422597212</v>
      </c>
      <c r="BT20" s="12"/>
      <c r="BU20" s="12"/>
      <c r="BV20" s="9" t="e">
        <f t="shared" si="24"/>
        <v>#DIV/0!</v>
      </c>
      <c r="BW20" s="13">
        <f t="shared" si="26"/>
        <v>-198.39999999999964</v>
      </c>
      <c r="BX20" s="13">
        <f t="shared" si="25"/>
        <v>153.20000000000027</v>
      </c>
      <c r="BY20" s="9"/>
    </row>
    <row r="21" spans="1:77" ht="12.75">
      <c r="A21" s="6">
        <v>6</v>
      </c>
      <c r="B21" s="7" t="s">
        <v>39</v>
      </c>
      <c r="C21" s="8">
        <v>2578.4</v>
      </c>
      <c r="D21" s="8">
        <f t="shared" si="0"/>
        <v>1969.4</v>
      </c>
      <c r="E21" s="9">
        <f t="shared" si="1"/>
        <v>76.38070121005275</v>
      </c>
      <c r="F21" s="10">
        <v>526</v>
      </c>
      <c r="G21" s="10">
        <v>462.1</v>
      </c>
      <c r="H21" s="9">
        <f t="shared" si="2"/>
        <v>87.85171102661597</v>
      </c>
      <c r="I21" s="10">
        <v>268.1</v>
      </c>
      <c r="J21" s="10">
        <v>180.5</v>
      </c>
      <c r="K21" s="9">
        <f t="shared" si="3"/>
        <v>67.32562476687802</v>
      </c>
      <c r="L21" s="10">
        <v>5.1</v>
      </c>
      <c r="M21" s="10">
        <v>4</v>
      </c>
      <c r="N21" s="9">
        <f t="shared" si="4"/>
        <v>78.43137254901961</v>
      </c>
      <c r="O21" s="10">
        <v>40.2</v>
      </c>
      <c r="P21" s="10">
        <v>69.2</v>
      </c>
      <c r="Q21" s="9">
        <f t="shared" si="5"/>
        <v>172.13930348258705</v>
      </c>
      <c r="R21" s="10">
        <v>155.4</v>
      </c>
      <c r="S21" s="10">
        <v>169.6</v>
      </c>
      <c r="T21" s="9">
        <f t="shared" si="6"/>
        <v>109.13770913770912</v>
      </c>
      <c r="U21" s="10"/>
      <c r="V21" s="10">
        <v>14.4</v>
      </c>
      <c r="W21" s="9" t="e">
        <f t="shared" si="7"/>
        <v>#DIV/0!</v>
      </c>
      <c r="X21" s="10">
        <v>53.9</v>
      </c>
      <c r="Y21" s="10"/>
      <c r="Z21" s="9">
        <f t="shared" si="8"/>
        <v>0</v>
      </c>
      <c r="AA21" s="10">
        <v>0.4</v>
      </c>
      <c r="AB21" s="10"/>
      <c r="AC21" s="9">
        <f t="shared" si="9"/>
        <v>0</v>
      </c>
      <c r="AD21" s="10">
        <v>0</v>
      </c>
      <c r="AE21" s="10"/>
      <c r="AF21" s="9" t="e">
        <f t="shared" si="10"/>
        <v>#DIV/0!</v>
      </c>
      <c r="AG21" s="10">
        <v>1962.4</v>
      </c>
      <c r="AH21" s="10">
        <v>1425.8</v>
      </c>
      <c r="AI21" s="9">
        <f t="shared" si="11"/>
        <v>72.65593151243375</v>
      </c>
      <c r="AJ21" s="9">
        <v>1481.8</v>
      </c>
      <c r="AK21" s="9">
        <v>984.9</v>
      </c>
      <c r="AL21" s="9">
        <f t="shared" si="12"/>
        <v>66.4664597111621</v>
      </c>
      <c r="AM21" s="9"/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90</v>
      </c>
      <c r="AT21" s="10">
        <v>81.5</v>
      </c>
      <c r="AU21" s="9">
        <f t="shared" si="15"/>
        <v>90.55555555555556</v>
      </c>
      <c r="AV21" s="11">
        <v>2634</v>
      </c>
      <c r="AW21" s="11">
        <v>1616.6</v>
      </c>
      <c r="AX21" s="9">
        <f t="shared" si="16"/>
        <v>61.37433561123766</v>
      </c>
      <c r="AY21" s="11">
        <v>626</v>
      </c>
      <c r="AZ21" s="11">
        <v>442.9</v>
      </c>
      <c r="BA21" s="9">
        <f t="shared" si="17"/>
        <v>70.75079872204472</v>
      </c>
      <c r="BB21" s="9">
        <v>595</v>
      </c>
      <c r="BC21" s="11">
        <v>415.9</v>
      </c>
      <c r="BD21" s="9">
        <f t="shared" si="18"/>
        <v>69.89915966386555</v>
      </c>
      <c r="BE21" s="11"/>
      <c r="BF21" s="11"/>
      <c r="BG21" s="9" t="e">
        <f t="shared" si="19"/>
        <v>#DIV/0!</v>
      </c>
      <c r="BH21" s="11">
        <v>830.6</v>
      </c>
      <c r="BI21" s="11">
        <v>391.5</v>
      </c>
      <c r="BJ21" s="9">
        <f t="shared" si="20"/>
        <v>47.1346014928967</v>
      </c>
      <c r="BK21" s="16">
        <v>715.8</v>
      </c>
      <c r="BL21" s="11">
        <v>443.8</v>
      </c>
      <c r="BM21" s="9">
        <f t="shared" si="21"/>
        <v>62.00055881531155</v>
      </c>
      <c r="BN21" s="12">
        <v>529.6</v>
      </c>
      <c r="BO21" s="12">
        <v>367.9</v>
      </c>
      <c r="BP21" s="9">
        <f t="shared" si="22"/>
        <v>69.46752265861026</v>
      </c>
      <c r="BQ21" s="12">
        <v>129.4</v>
      </c>
      <c r="BR21" s="12">
        <v>70</v>
      </c>
      <c r="BS21" s="9">
        <f t="shared" si="23"/>
        <v>54.09582689335394</v>
      </c>
      <c r="BT21" s="12"/>
      <c r="BU21" s="12"/>
      <c r="BV21" s="9" t="e">
        <f t="shared" si="24"/>
        <v>#DIV/0!</v>
      </c>
      <c r="BW21" s="13">
        <f t="shared" si="26"/>
        <v>-55.59999999999991</v>
      </c>
      <c r="BX21" s="13">
        <f t="shared" si="25"/>
        <v>352.8000000000002</v>
      </c>
      <c r="BY21" s="9"/>
    </row>
    <row r="22" spans="1:77" ht="12.75">
      <c r="A22" s="6">
        <v>7</v>
      </c>
      <c r="B22" s="7" t="s">
        <v>40</v>
      </c>
      <c r="C22" s="8">
        <v>1586.2</v>
      </c>
      <c r="D22" s="8">
        <f t="shared" si="0"/>
        <v>1103.9</v>
      </c>
      <c r="E22" s="9">
        <f t="shared" si="1"/>
        <v>69.59399823477493</v>
      </c>
      <c r="F22" s="10">
        <v>220.7</v>
      </c>
      <c r="G22" s="10">
        <v>160.8</v>
      </c>
      <c r="H22" s="9">
        <f t="shared" si="2"/>
        <v>72.85908473040327</v>
      </c>
      <c r="I22" s="10">
        <v>28.2</v>
      </c>
      <c r="J22" s="10">
        <v>11.8</v>
      </c>
      <c r="K22" s="9">
        <f t="shared" si="3"/>
        <v>41.843971631205676</v>
      </c>
      <c r="L22" s="10"/>
      <c r="M22" s="10"/>
      <c r="N22" s="9" t="e">
        <f t="shared" si="4"/>
        <v>#DIV/0!</v>
      </c>
      <c r="O22" s="10">
        <v>25.9</v>
      </c>
      <c r="P22" s="10">
        <v>23</v>
      </c>
      <c r="Q22" s="9">
        <f t="shared" si="5"/>
        <v>88.8030888030888</v>
      </c>
      <c r="R22" s="10">
        <v>84</v>
      </c>
      <c r="S22" s="10">
        <v>89.3</v>
      </c>
      <c r="T22" s="9">
        <f t="shared" si="6"/>
        <v>106.30952380952381</v>
      </c>
      <c r="U22" s="10"/>
      <c r="V22" s="10">
        <v>20.2</v>
      </c>
      <c r="W22" s="9" t="e">
        <f t="shared" si="7"/>
        <v>#DIV/0!</v>
      </c>
      <c r="X22" s="10">
        <v>62</v>
      </c>
      <c r="Y22" s="10"/>
      <c r="Z22" s="9">
        <f t="shared" si="8"/>
        <v>0</v>
      </c>
      <c r="AA22" s="10">
        <v>14.1</v>
      </c>
      <c r="AB22" s="10">
        <v>8.5</v>
      </c>
      <c r="AC22" s="9">
        <f t="shared" si="9"/>
        <v>60.28368794326241</v>
      </c>
      <c r="AD22" s="10">
        <v>0</v>
      </c>
      <c r="AE22" s="10"/>
      <c r="AF22" s="9" t="e">
        <f t="shared" si="10"/>
        <v>#DIV/0!</v>
      </c>
      <c r="AG22" s="10">
        <v>1326.9</v>
      </c>
      <c r="AH22" s="10">
        <v>918.9</v>
      </c>
      <c r="AI22" s="9">
        <f t="shared" si="11"/>
        <v>69.25163915894188</v>
      </c>
      <c r="AJ22" s="9">
        <v>1030.5</v>
      </c>
      <c r="AK22" s="9">
        <v>684.9</v>
      </c>
      <c r="AL22" s="9">
        <f t="shared" si="12"/>
        <v>66.46288209606986</v>
      </c>
      <c r="AM22" s="9">
        <v>133.6</v>
      </c>
      <c r="AN22" s="9">
        <v>100.2</v>
      </c>
      <c r="AO22" s="9">
        <f t="shared" si="13"/>
        <v>75</v>
      </c>
      <c r="AP22" s="11"/>
      <c r="AQ22" s="11"/>
      <c r="AR22" s="9" t="e">
        <f t="shared" si="14"/>
        <v>#DIV/0!</v>
      </c>
      <c r="AS22" s="10">
        <v>38.7</v>
      </c>
      <c r="AT22" s="10">
        <v>24.2</v>
      </c>
      <c r="AU22" s="9">
        <f t="shared" si="15"/>
        <v>62.53229974160206</v>
      </c>
      <c r="AV22" s="11">
        <v>1586.2</v>
      </c>
      <c r="AW22" s="11">
        <v>941.1</v>
      </c>
      <c r="AX22" s="9">
        <f t="shared" si="16"/>
        <v>59.33047534989283</v>
      </c>
      <c r="AY22" s="11">
        <v>621.9</v>
      </c>
      <c r="AZ22" s="11">
        <v>405.6</v>
      </c>
      <c r="BA22" s="9">
        <f t="shared" si="17"/>
        <v>65.21948866377232</v>
      </c>
      <c r="BB22" s="9">
        <v>598.6</v>
      </c>
      <c r="BC22" s="11">
        <v>382.6</v>
      </c>
      <c r="BD22" s="9">
        <f t="shared" si="18"/>
        <v>63.91580354159706</v>
      </c>
      <c r="BE22" s="11"/>
      <c r="BF22" s="11"/>
      <c r="BG22" s="9" t="e">
        <f t="shared" si="19"/>
        <v>#DIV/0!</v>
      </c>
      <c r="BH22" s="16">
        <v>362.6</v>
      </c>
      <c r="BI22" s="11">
        <v>131.8</v>
      </c>
      <c r="BJ22" s="9">
        <f t="shared" si="20"/>
        <v>36.348593491450636</v>
      </c>
      <c r="BK22" s="11">
        <v>554.1</v>
      </c>
      <c r="BL22" s="11">
        <v>380.8</v>
      </c>
      <c r="BM22" s="9">
        <f t="shared" si="21"/>
        <v>68.72405702941707</v>
      </c>
      <c r="BN22" s="12">
        <v>425.8</v>
      </c>
      <c r="BO22" s="12">
        <v>314</v>
      </c>
      <c r="BP22" s="9">
        <f t="shared" si="22"/>
        <v>73.74354156881165</v>
      </c>
      <c r="BQ22" s="12">
        <v>79</v>
      </c>
      <c r="BR22" s="12">
        <v>34.8</v>
      </c>
      <c r="BS22" s="9">
        <f>BR22/BQ22*100</f>
        <v>44.0506329113924</v>
      </c>
      <c r="BT22" s="12"/>
      <c r="BU22" s="12"/>
      <c r="BV22" s="9" t="e">
        <f t="shared" si="24"/>
        <v>#DIV/0!</v>
      </c>
      <c r="BW22" s="13">
        <f t="shared" si="26"/>
        <v>0</v>
      </c>
      <c r="BX22" s="13">
        <f t="shared" si="25"/>
        <v>162.80000000000007</v>
      </c>
      <c r="BY22" s="9"/>
    </row>
    <row r="23" spans="1:77" ht="12.75">
      <c r="A23" s="6">
        <v>8</v>
      </c>
      <c r="B23" s="7" t="s">
        <v>41</v>
      </c>
      <c r="C23" s="8">
        <v>3437</v>
      </c>
      <c r="D23" s="8">
        <f t="shared" si="0"/>
        <v>2500.7000000000003</v>
      </c>
      <c r="E23" s="9">
        <f t="shared" si="1"/>
        <v>72.75821937736399</v>
      </c>
      <c r="F23" s="10">
        <v>803.5</v>
      </c>
      <c r="G23" s="10">
        <v>633.7</v>
      </c>
      <c r="H23" s="9">
        <f t="shared" si="2"/>
        <v>78.86745488487867</v>
      </c>
      <c r="I23" s="10">
        <v>306.3</v>
      </c>
      <c r="J23" s="10">
        <v>240.9</v>
      </c>
      <c r="K23" s="9">
        <f t="shared" si="3"/>
        <v>78.64838393731635</v>
      </c>
      <c r="L23" s="10"/>
      <c r="M23" s="10"/>
      <c r="N23" s="9" t="e">
        <f t="shared" si="4"/>
        <v>#DIV/0!</v>
      </c>
      <c r="O23" s="10">
        <v>56</v>
      </c>
      <c r="P23" s="10">
        <v>36.4</v>
      </c>
      <c r="Q23" s="9">
        <f t="shared" si="5"/>
        <v>65</v>
      </c>
      <c r="R23" s="10">
        <v>402.4</v>
      </c>
      <c r="S23" s="10">
        <v>348.1</v>
      </c>
      <c r="T23" s="9">
        <f t="shared" si="6"/>
        <v>86.50596421471174</v>
      </c>
      <c r="U23" s="10"/>
      <c r="V23" s="10">
        <v>1.5</v>
      </c>
      <c r="W23" s="9" t="e">
        <f t="shared" si="7"/>
        <v>#DIV/0!</v>
      </c>
      <c r="X23" s="10">
        <v>28.7</v>
      </c>
      <c r="Y23" s="10"/>
      <c r="Z23" s="9">
        <f t="shared" si="8"/>
        <v>0</v>
      </c>
      <c r="AA23" s="10">
        <v>0.2</v>
      </c>
      <c r="AB23" s="10"/>
      <c r="AC23" s="9">
        <f t="shared" si="9"/>
        <v>0</v>
      </c>
      <c r="AD23" s="10">
        <v>0</v>
      </c>
      <c r="AE23" s="10"/>
      <c r="AF23" s="9" t="e">
        <f t="shared" si="10"/>
        <v>#DIV/0!</v>
      </c>
      <c r="AG23" s="10">
        <v>2481.4</v>
      </c>
      <c r="AH23" s="10">
        <v>1792.2</v>
      </c>
      <c r="AI23" s="9">
        <f t="shared" si="11"/>
        <v>72.22535665350206</v>
      </c>
      <c r="AJ23" s="9">
        <v>1335.4</v>
      </c>
      <c r="AK23" s="9">
        <v>887.6</v>
      </c>
      <c r="AL23" s="9">
        <f t="shared" si="12"/>
        <v>66.46697618691029</v>
      </c>
      <c r="AM23" s="9"/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152</v>
      </c>
      <c r="AT23" s="10">
        <v>74.8</v>
      </c>
      <c r="AU23" s="9">
        <f t="shared" si="15"/>
        <v>49.21052631578947</v>
      </c>
      <c r="AV23" s="11">
        <v>3732</v>
      </c>
      <c r="AW23" s="11">
        <v>1983</v>
      </c>
      <c r="AX23" s="9">
        <f t="shared" si="16"/>
        <v>53.13504823151125</v>
      </c>
      <c r="AY23" s="11">
        <v>710.8</v>
      </c>
      <c r="AZ23" s="11">
        <v>453.7</v>
      </c>
      <c r="BA23" s="9">
        <f t="shared" si="17"/>
        <v>63.82948790095667</v>
      </c>
      <c r="BB23" s="9">
        <v>693.9</v>
      </c>
      <c r="BC23" s="11">
        <v>436.7</v>
      </c>
      <c r="BD23" s="9">
        <f t="shared" si="18"/>
        <v>62.93414036604699</v>
      </c>
      <c r="BE23" s="11">
        <v>35.8</v>
      </c>
      <c r="BF23" s="11">
        <v>19.2</v>
      </c>
      <c r="BG23" s="9">
        <f t="shared" si="19"/>
        <v>53.63128491620112</v>
      </c>
      <c r="BH23" s="11">
        <v>2149.8</v>
      </c>
      <c r="BI23" s="11">
        <v>1063.9</v>
      </c>
      <c r="BJ23" s="9">
        <f t="shared" si="20"/>
        <v>49.48832449530189</v>
      </c>
      <c r="BK23" s="11">
        <v>786.6</v>
      </c>
      <c r="BL23" s="11">
        <v>421.6</v>
      </c>
      <c r="BM23" s="9">
        <f t="shared" si="21"/>
        <v>53.59776252224765</v>
      </c>
      <c r="BN23" s="12">
        <v>557.9</v>
      </c>
      <c r="BO23" s="12">
        <v>353</v>
      </c>
      <c r="BP23" s="9">
        <f t="shared" si="22"/>
        <v>63.27298799067934</v>
      </c>
      <c r="BQ23" s="17">
        <v>45</v>
      </c>
      <c r="BR23" s="12">
        <v>25.1</v>
      </c>
      <c r="BS23" s="9">
        <f t="shared" si="23"/>
        <v>55.77777777777778</v>
      </c>
      <c r="BT23" s="12"/>
      <c r="BU23" s="12"/>
      <c r="BV23" s="9" t="e">
        <f t="shared" si="24"/>
        <v>#DIV/0!</v>
      </c>
      <c r="BW23" s="13">
        <f t="shared" si="26"/>
        <v>-295</v>
      </c>
      <c r="BX23" s="13">
        <f t="shared" si="25"/>
        <v>517.7000000000003</v>
      </c>
      <c r="BY23" s="9"/>
    </row>
    <row r="24" spans="1:77" ht="12.75">
      <c r="A24" s="6">
        <v>9</v>
      </c>
      <c r="B24" s="7" t="s">
        <v>42</v>
      </c>
      <c r="C24" s="8">
        <v>7665.3</v>
      </c>
      <c r="D24" s="8">
        <f t="shared" si="0"/>
        <v>5522.599999999999</v>
      </c>
      <c r="E24" s="9">
        <f t="shared" si="1"/>
        <v>72.04675616088085</v>
      </c>
      <c r="F24" s="10">
        <v>1281.3</v>
      </c>
      <c r="G24" s="10">
        <v>732.3</v>
      </c>
      <c r="H24" s="9">
        <f t="shared" si="2"/>
        <v>57.15289159447436</v>
      </c>
      <c r="I24" s="10">
        <v>687.5</v>
      </c>
      <c r="J24" s="10">
        <v>485.3</v>
      </c>
      <c r="K24" s="9">
        <f t="shared" si="3"/>
        <v>70.58909090909091</v>
      </c>
      <c r="L24" s="10">
        <v>113.2</v>
      </c>
      <c r="M24" s="10"/>
      <c r="N24" s="9">
        <f t="shared" si="4"/>
        <v>0</v>
      </c>
      <c r="O24" s="10">
        <v>67.6</v>
      </c>
      <c r="P24" s="10">
        <v>41.5</v>
      </c>
      <c r="Q24" s="9">
        <f t="shared" si="5"/>
        <v>61.39053254437871</v>
      </c>
      <c r="R24" s="10">
        <v>349.2</v>
      </c>
      <c r="S24" s="10">
        <v>112</v>
      </c>
      <c r="T24" s="9">
        <f t="shared" si="6"/>
        <v>32.07331042382589</v>
      </c>
      <c r="U24" s="10"/>
      <c r="V24" s="10">
        <v>10.6</v>
      </c>
      <c r="W24" s="9" t="e">
        <f t="shared" si="7"/>
        <v>#DIV/0!</v>
      </c>
      <c r="X24" s="10">
        <v>42.8</v>
      </c>
      <c r="Y24" s="10">
        <v>45.4</v>
      </c>
      <c r="Z24" s="9">
        <f t="shared" si="8"/>
        <v>106.0747663551402</v>
      </c>
      <c r="AA24" s="10">
        <v>0.2</v>
      </c>
      <c r="AB24" s="10"/>
      <c r="AC24" s="9">
        <f t="shared" si="9"/>
        <v>0</v>
      </c>
      <c r="AD24" s="10">
        <v>0</v>
      </c>
      <c r="AE24" s="10"/>
      <c r="AF24" s="9" t="e">
        <f t="shared" si="10"/>
        <v>#DIV/0!</v>
      </c>
      <c r="AG24" s="10">
        <v>6043.3</v>
      </c>
      <c r="AH24" s="10">
        <v>4458.4</v>
      </c>
      <c r="AI24" s="9">
        <f t="shared" si="11"/>
        <v>73.77426240630118</v>
      </c>
      <c r="AJ24" s="9">
        <v>2439.4</v>
      </c>
      <c r="AK24" s="9">
        <v>1774.7</v>
      </c>
      <c r="AL24" s="9">
        <f t="shared" si="12"/>
        <v>72.75149626957449</v>
      </c>
      <c r="AM24" s="9">
        <v>364.8</v>
      </c>
      <c r="AN24" s="9">
        <v>273.6</v>
      </c>
      <c r="AO24" s="9">
        <f t="shared" si="13"/>
        <v>75</v>
      </c>
      <c r="AP24" s="11"/>
      <c r="AQ24" s="11"/>
      <c r="AR24" s="9" t="e">
        <f t="shared" si="14"/>
        <v>#DIV/0!</v>
      </c>
      <c r="AS24" s="10">
        <v>340.8</v>
      </c>
      <c r="AT24" s="10">
        <v>331.9</v>
      </c>
      <c r="AU24" s="9">
        <f t="shared" si="15"/>
        <v>97.38849765258215</v>
      </c>
      <c r="AV24" s="11">
        <v>7728.7</v>
      </c>
      <c r="AW24" s="11">
        <v>5452.4</v>
      </c>
      <c r="AX24" s="9">
        <f t="shared" si="16"/>
        <v>70.54744006107107</v>
      </c>
      <c r="AY24" s="11">
        <v>843.4</v>
      </c>
      <c r="AZ24" s="11">
        <v>557.2</v>
      </c>
      <c r="BA24" s="9">
        <f t="shared" si="17"/>
        <v>66.06592364239981</v>
      </c>
      <c r="BB24" s="9">
        <v>809.7</v>
      </c>
      <c r="BC24" s="11">
        <v>526.4</v>
      </c>
      <c r="BD24" s="9">
        <f t="shared" si="18"/>
        <v>65.01173274052118</v>
      </c>
      <c r="BE24" s="11"/>
      <c r="BF24" s="11"/>
      <c r="BG24" s="9" t="e">
        <f t="shared" si="19"/>
        <v>#DIV/0!</v>
      </c>
      <c r="BH24" s="11">
        <v>1855.8</v>
      </c>
      <c r="BI24" s="11">
        <v>1550.2</v>
      </c>
      <c r="BJ24" s="9">
        <f t="shared" si="20"/>
        <v>83.53270826597694</v>
      </c>
      <c r="BK24" s="11">
        <v>3275.7</v>
      </c>
      <c r="BL24" s="11">
        <v>2746.8</v>
      </c>
      <c r="BM24" s="9">
        <f t="shared" si="21"/>
        <v>83.85383276856857</v>
      </c>
      <c r="BN24" s="12">
        <v>0</v>
      </c>
      <c r="BO24" s="12"/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-63.399999999999636</v>
      </c>
      <c r="BX24" s="13">
        <f t="shared" si="25"/>
        <v>70.19999999999982</v>
      </c>
      <c r="BY24" s="9"/>
    </row>
    <row r="25" spans="1:77" ht="15.75" customHeight="1">
      <c r="A25" s="6">
        <v>10</v>
      </c>
      <c r="B25" s="7" t="s">
        <v>43</v>
      </c>
      <c r="C25" s="8">
        <v>2746.1</v>
      </c>
      <c r="D25" s="8">
        <f t="shared" si="0"/>
        <v>1992.2</v>
      </c>
      <c r="E25" s="9">
        <f t="shared" si="1"/>
        <v>72.5465205200102</v>
      </c>
      <c r="F25" s="10">
        <v>230</v>
      </c>
      <c r="G25" s="10">
        <v>131.9</v>
      </c>
      <c r="H25" s="9">
        <f t="shared" si="2"/>
        <v>57.34782608695652</v>
      </c>
      <c r="I25" s="10">
        <v>86.5</v>
      </c>
      <c r="J25" s="10">
        <v>35.6</v>
      </c>
      <c r="K25" s="9">
        <f t="shared" si="3"/>
        <v>41.15606936416185</v>
      </c>
      <c r="L25" s="10">
        <v>0.1</v>
      </c>
      <c r="M25" s="10"/>
      <c r="N25" s="9">
        <f t="shared" si="4"/>
        <v>0</v>
      </c>
      <c r="O25" s="10">
        <v>31.1</v>
      </c>
      <c r="P25" s="10">
        <v>21.5</v>
      </c>
      <c r="Q25" s="9">
        <f t="shared" si="5"/>
        <v>69.13183279742765</v>
      </c>
      <c r="R25" s="10">
        <v>91.6</v>
      </c>
      <c r="S25" s="10">
        <v>72.8</v>
      </c>
      <c r="T25" s="9">
        <f t="shared" si="6"/>
        <v>79.47598253275109</v>
      </c>
      <c r="U25" s="10"/>
      <c r="V25" s="10">
        <v>2</v>
      </c>
      <c r="W25" s="9" t="e">
        <f t="shared" si="7"/>
        <v>#DIV/0!</v>
      </c>
      <c r="X25" s="10">
        <v>11.3</v>
      </c>
      <c r="Y25" s="10"/>
      <c r="Z25" s="9">
        <f t="shared" si="8"/>
        <v>0</v>
      </c>
      <c r="AA25" s="10">
        <v>6.4</v>
      </c>
      <c r="AB25" s="10"/>
      <c r="AC25" s="9">
        <f t="shared" si="9"/>
        <v>0</v>
      </c>
      <c r="AD25" s="10">
        <v>0</v>
      </c>
      <c r="AE25" s="10"/>
      <c r="AF25" s="9" t="e">
        <f t="shared" si="10"/>
        <v>#DIV/0!</v>
      </c>
      <c r="AG25" s="10">
        <v>2327.5</v>
      </c>
      <c r="AH25" s="10">
        <v>1745.2</v>
      </c>
      <c r="AI25" s="9">
        <f t="shared" si="11"/>
        <v>74.98174006444684</v>
      </c>
      <c r="AJ25" s="9">
        <v>1376</v>
      </c>
      <c r="AK25" s="9">
        <v>914.6</v>
      </c>
      <c r="AL25" s="9">
        <f t="shared" si="12"/>
        <v>66.46802325581396</v>
      </c>
      <c r="AM25" s="9">
        <v>347.3</v>
      </c>
      <c r="AN25" s="9">
        <v>260.5</v>
      </c>
      <c r="AO25" s="9">
        <f t="shared" si="13"/>
        <v>75.00719838756117</v>
      </c>
      <c r="AP25" s="11"/>
      <c r="AQ25" s="11"/>
      <c r="AR25" s="9" t="e">
        <f t="shared" si="14"/>
        <v>#DIV/0!</v>
      </c>
      <c r="AS25" s="10">
        <v>188.7</v>
      </c>
      <c r="AT25" s="10">
        <v>115.1</v>
      </c>
      <c r="AU25" s="9">
        <f t="shared" si="15"/>
        <v>60.99629040805511</v>
      </c>
      <c r="AV25" s="11">
        <v>2770.9</v>
      </c>
      <c r="AW25" s="11">
        <v>1848.7</v>
      </c>
      <c r="AX25" s="9">
        <f t="shared" si="16"/>
        <v>66.71839474538959</v>
      </c>
      <c r="AY25" s="11">
        <v>613.3</v>
      </c>
      <c r="AZ25" s="11">
        <v>439.1</v>
      </c>
      <c r="BA25" s="9">
        <f t="shared" si="17"/>
        <v>71.59628240665255</v>
      </c>
      <c r="BB25" s="9">
        <v>597.6</v>
      </c>
      <c r="BC25" s="11">
        <v>424.5</v>
      </c>
      <c r="BD25" s="9">
        <f t="shared" si="18"/>
        <v>71.03413654618474</v>
      </c>
      <c r="BE25" s="11"/>
      <c r="BF25" s="11"/>
      <c r="BG25" s="9" t="e">
        <f t="shared" si="19"/>
        <v>#DIV/0!</v>
      </c>
      <c r="BH25" s="11">
        <v>684.7</v>
      </c>
      <c r="BI25" s="11">
        <v>361</v>
      </c>
      <c r="BJ25" s="9">
        <f t="shared" si="20"/>
        <v>52.72382065138016</v>
      </c>
      <c r="BK25" s="16">
        <v>767.6</v>
      </c>
      <c r="BL25" s="11">
        <v>489.5</v>
      </c>
      <c r="BM25" s="9">
        <f t="shared" si="21"/>
        <v>63.77019280875456</v>
      </c>
      <c r="BN25" s="12">
        <v>634.9</v>
      </c>
      <c r="BO25" s="12">
        <v>403.4</v>
      </c>
      <c r="BP25" s="9">
        <f t="shared" si="22"/>
        <v>63.537564970861546</v>
      </c>
      <c r="BQ25" s="17">
        <v>69.2</v>
      </c>
      <c r="BR25" s="12">
        <v>55.8</v>
      </c>
      <c r="BS25" s="9">
        <f t="shared" si="23"/>
        <v>80.635838150289</v>
      </c>
      <c r="BT25" s="12"/>
      <c r="BU25" s="12"/>
      <c r="BV25" s="9" t="e">
        <f t="shared" si="24"/>
        <v>#DIV/0!</v>
      </c>
      <c r="BW25" s="13">
        <f t="shared" si="26"/>
        <v>-24.800000000000182</v>
      </c>
      <c r="BX25" s="13">
        <f t="shared" si="25"/>
        <v>143.5</v>
      </c>
      <c r="BY25" s="9"/>
    </row>
    <row r="26" spans="1:77" ht="12.75">
      <c r="A26" s="6">
        <v>11</v>
      </c>
      <c r="B26" s="7" t="s">
        <v>44</v>
      </c>
      <c r="C26" s="8">
        <v>2809.6</v>
      </c>
      <c r="D26" s="8">
        <f t="shared" si="0"/>
        <v>2090.9</v>
      </c>
      <c r="E26" s="9">
        <f t="shared" si="1"/>
        <v>74.41984624145786</v>
      </c>
      <c r="F26" s="10">
        <v>157.2</v>
      </c>
      <c r="G26" s="10">
        <v>111.3</v>
      </c>
      <c r="H26" s="9">
        <f t="shared" si="2"/>
        <v>70.80152671755725</v>
      </c>
      <c r="I26" s="10">
        <v>36.2</v>
      </c>
      <c r="J26" s="10">
        <v>24.8</v>
      </c>
      <c r="K26" s="9">
        <f t="shared" si="3"/>
        <v>68.50828729281767</v>
      </c>
      <c r="L26" s="10">
        <v>3.9</v>
      </c>
      <c r="M26" s="10">
        <v>1.2</v>
      </c>
      <c r="N26" s="9">
        <f t="shared" si="4"/>
        <v>30.76923076923077</v>
      </c>
      <c r="O26" s="10">
        <v>28</v>
      </c>
      <c r="P26" s="10">
        <v>25.4</v>
      </c>
      <c r="Q26" s="9">
        <f t="shared" si="5"/>
        <v>90.71428571428571</v>
      </c>
      <c r="R26" s="10">
        <v>62.7</v>
      </c>
      <c r="S26" s="10">
        <v>33.6</v>
      </c>
      <c r="T26" s="9">
        <f t="shared" si="6"/>
        <v>53.588516746411486</v>
      </c>
      <c r="U26" s="10"/>
      <c r="V26" s="10">
        <v>4</v>
      </c>
      <c r="W26" s="9" t="e">
        <f t="shared" si="7"/>
        <v>#DIV/0!</v>
      </c>
      <c r="X26" s="10">
        <v>21.5</v>
      </c>
      <c r="Y26" s="10">
        <v>9.9</v>
      </c>
      <c r="Z26" s="9">
        <f t="shared" si="8"/>
        <v>46.04651162790698</v>
      </c>
      <c r="AA26" s="10"/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2439.9</v>
      </c>
      <c r="AH26" s="10">
        <v>1817.4</v>
      </c>
      <c r="AI26" s="9">
        <f t="shared" si="11"/>
        <v>74.48665928931514</v>
      </c>
      <c r="AJ26" s="9">
        <v>1341.9</v>
      </c>
      <c r="AK26" s="9">
        <v>892</v>
      </c>
      <c r="AL26" s="9">
        <f t="shared" si="12"/>
        <v>66.47291154333408</v>
      </c>
      <c r="AM26" s="9">
        <v>160.5</v>
      </c>
      <c r="AN26" s="9">
        <v>120.4</v>
      </c>
      <c r="AO26" s="9">
        <f t="shared" si="13"/>
        <v>75.01557632398755</v>
      </c>
      <c r="AP26" s="11"/>
      <c r="AQ26" s="11"/>
      <c r="AR26" s="9" t="e">
        <f t="shared" si="14"/>
        <v>#DIV/0!</v>
      </c>
      <c r="AS26" s="10">
        <v>212.5</v>
      </c>
      <c r="AT26" s="10">
        <v>162.2</v>
      </c>
      <c r="AU26" s="9">
        <f t="shared" si="15"/>
        <v>76.32941176470588</v>
      </c>
      <c r="AV26" s="11">
        <v>2878</v>
      </c>
      <c r="AW26" s="11">
        <v>1303.8</v>
      </c>
      <c r="AX26" s="9">
        <f t="shared" si="16"/>
        <v>45.30229325920778</v>
      </c>
      <c r="AY26" s="11">
        <v>603.7</v>
      </c>
      <c r="AZ26" s="11">
        <v>402</v>
      </c>
      <c r="BA26" s="9">
        <f t="shared" si="17"/>
        <v>66.58936557892993</v>
      </c>
      <c r="BB26" s="9">
        <v>583.6</v>
      </c>
      <c r="BC26" s="11">
        <v>384.2</v>
      </c>
      <c r="BD26" s="9">
        <f t="shared" si="18"/>
        <v>65.83276216586704</v>
      </c>
      <c r="BE26" s="11">
        <v>50</v>
      </c>
      <c r="BF26" s="11">
        <v>50</v>
      </c>
      <c r="BG26" s="9">
        <f t="shared" si="19"/>
        <v>100</v>
      </c>
      <c r="BH26" s="16">
        <v>611.5</v>
      </c>
      <c r="BI26" s="11">
        <v>392.9</v>
      </c>
      <c r="BJ26" s="9">
        <f t="shared" si="20"/>
        <v>64.25183973834831</v>
      </c>
      <c r="BK26" s="11">
        <v>586.8</v>
      </c>
      <c r="BL26" s="11">
        <v>367.2</v>
      </c>
      <c r="BM26" s="9">
        <f t="shared" si="21"/>
        <v>62.57668711656442</v>
      </c>
      <c r="BN26" s="12">
        <v>420</v>
      </c>
      <c r="BO26" s="12">
        <v>300.2</v>
      </c>
      <c r="BP26" s="9">
        <f t="shared" si="22"/>
        <v>71.47619047619047</v>
      </c>
      <c r="BQ26" s="12">
        <v>67.2</v>
      </c>
      <c r="BR26" s="12">
        <v>4.6</v>
      </c>
      <c r="BS26" s="9">
        <f t="shared" si="23"/>
        <v>6.845238095238095</v>
      </c>
      <c r="BT26" s="12"/>
      <c r="BU26" s="12"/>
      <c r="BV26" s="9" t="e">
        <f t="shared" si="24"/>
        <v>#DIV/0!</v>
      </c>
      <c r="BW26" s="13">
        <f t="shared" si="26"/>
        <v>-68.40000000000009</v>
      </c>
      <c r="BX26" s="13">
        <f t="shared" si="25"/>
        <v>787.1000000000001</v>
      </c>
      <c r="BY26" s="9"/>
    </row>
    <row r="27" spans="1:77" ht="12.75">
      <c r="A27" s="6">
        <v>12</v>
      </c>
      <c r="B27" s="7" t="s">
        <v>45</v>
      </c>
      <c r="C27" s="8">
        <v>2864.5</v>
      </c>
      <c r="D27" s="8">
        <f t="shared" si="0"/>
        <v>2330.5000000000005</v>
      </c>
      <c r="E27" s="9">
        <f t="shared" si="1"/>
        <v>81.35800314190959</v>
      </c>
      <c r="F27" s="10">
        <v>749.4</v>
      </c>
      <c r="G27" s="10">
        <v>878.2</v>
      </c>
      <c r="H27" s="9">
        <f t="shared" si="2"/>
        <v>117.18708299973312</v>
      </c>
      <c r="I27" s="10">
        <v>68</v>
      </c>
      <c r="J27" s="10">
        <v>59.3</v>
      </c>
      <c r="K27" s="9">
        <f t="shared" si="3"/>
        <v>87.20588235294117</v>
      </c>
      <c r="L27" s="10"/>
      <c r="M27" s="10">
        <v>1.5</v>
      </c>
      <c r="N27" s="9" t="e">
        <f t="shared" si="4"/>
        <v>#DIV/0!</v>
      </c>
      <c r="O27" s="10">
        <v>46.2</v>
      </c>
      <c r="P27" s="10">
        <v>81.3</v>
      </c>
      <c r="Q27" s="9">
        <f t="shared" si="5"/>
        <v>175.97402597402595</v>
      </c>
      <c r="R27" s="10">
        <v>204.4</v>
      </c>
      <c r="S27" s="10">
        <v>91.7</v>
      </c>
      <c r="T27" s="9">
        <f t="shared" si="6"/>
        <v>44.86301369863014</v>
      </c>
      <c r="U27" s="10">
        <v>100</v>
      </c>
      <c r="V27" s="10">
        <v>627.7</v>
      </c>
      <c r="W27" s="9">
        <f t="shared" si="7"/>
        <v>627.7</v>
      </c>
      <c r="X27" s="10">
        <v>325.6</v>
      </c>
      <c r="Y27" s="10"/>
      <c r="Z27" s="9">
        <f t="shared" si="8"/>
        <v>0</v>
      </c>
      <c r="AA27" s="10">
        <v>0.2</v>
      </c>
      <c r="AB27" s="10">
        <v>0.5</v>
      </c>
      <c r="AC27" s="9">
        <f t="shared" si="9"/>
        <v>250</v>
      </c>
      <c r="AD27" s="10">
        <v>0</v>
      </c>
      <c r="AE27" s="10"/>
      <c r="AF27" s="9" t="e">
        <f t="shared" si="10"/>
        <v>#DIV/0!</v>
      </c>
      <c r="AG27" s="10">
        <v>1960.1</v>
      </c>
      <c r="AH27" s="10">
        <v>1347.4</v>
      </c>
      <c r="AI27" s="9">
        <f t="shared" si="11"/>
        <v>68.74139074537014</v>
      </c>
      <c r="AJ27" s="9">
        <v>1694.7</v>
      </c>
      <c r="AK27" s="9">
        <v>1126.5</v>
      </c>
      <c r="AL27" s="9">
        <f t="shared" si="12"/>
        <v>66.47194193662594</v>
      </c>
      <c r="AM27" s="9"/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155</v>
      </c>
      <c r="AT27" s="10">
        <v>104.9</v>
      </c>
      <c r="AU27" s="9">
        <f t="shared" si="15"/>
        <v>67.6774193548387</v>
      </c>
      <c r="AV27" s="11">
        <v>3041.4</v>
      </c>
      <c r="AW27" s="11">
        <v>1845.2</v>
      </c>
      <c r="AX27" s="9">
        <f t="shared" si="16"/>
        <v>60.669428552640234</v>
      </c>
      <c r="AY27" s="16">
        <v>636.2</v>
      </c>
      <c r="AZ27" s="11">
        <v>410.9</v>
      </c>
      <c r="BA27" s="9">
        <f t="shared" si="17"/>
        <v>64.58660798491039</v>
      </c>
      <c r="BB27" s="9">
        <v>598.9</v>
      </c>
      <c r="BC27" s="11">
        <v>373.6</v>
      </c>
      <c r="BD27" s="9">
        <f t="shared" si="18"/>
        <v>62.38103189180164</v>
      </c>
      <c r="BE27" s="11">
        <v>70</v>
      </c>
      <c r="BF27" s="11">
        <v>70</v>
      </c>
      <c r="BG27" s="9">
        <f t="shared" si="19"/>
        <v>100</v>
      </c>
      <c r="BH27" s="16">
        <v>1023</v>
      </c>
      <c r="BI27" s="11">
        <v>709.1</v>
      </c>
      <c r="BJ27" s="9">
        <f t="shared" si="20"/>
        <v>69.31573802541546</v>
      </c>
      <c r="BK27" s="11">
        <v>1097.9</v>
      </c>
      <c r="BL27" s="11">
        <v>628.7</v>
      </c>
      <c r="BM27" s="9">
        <f t="shared" si="21"/>
        <v>57.26386738318608</v>
      </c>
      <c r="BN27" s="12">
        <v>722.3</v>
      </c>
      <c r="BO27" s="12">
        <v>473</v>
      </c>
      <c r="BP27" s="9">
        <f t="shared" si="22"/>
        <v>65.4852554340302</v>
      </c>
      <c r="BQ27" s="12">
        <v>184</v>
      </c>
      <c r="BR27" s="12">
        <v>39.3</v>
      </c>
      <c r="BS27" s="9">
        <f t="shared" si="23"/>
        <v>21.35869565217391</v>
      </c>
      <c r="BT27" s="12"/>
      <c r="BU27" s="12"/>
      <c r="BV27" s="9" t="e">
        <f t="shared" si="24"/>
        <v>#DIV/0!</v>
      </c>
      <c r="BW27" s="13">
        <f t="shared" si="26"/>
        <v>-176.9000000000001</v>
      </c>
      <c r="BX27" s="13">
        <f t="shared" si="25"/>
        <v>485.3000000000004</v>
      </c>
      <c r="BY27" s="9"/>
    </row>
    <row r="28" spans="1:77" ht="12.75">
      <c r="A28" s="6">
        <v>13</v>
      </c>
      <c r="B28" s="7" t="s">
        <v>46</v>
      </c>
      <c r="C28" s="8">
        <v>5002.3</v>
      </c>
      <c r="D28" s="8">
        <f t="shared" si="0"/>
        <v>3958.7</v>
      </c>
      <c r="E28" s="9">
        <f t="shared" si="1"/>
        <v>79.13759670551545</v>
      </c>
      <c r="F28" s="10">
        <v>707</v>
      </c>
      <c r="G28" s="10">
        <v>577.9</v>
      </c>
      <c r="H28" s="9">
        <f t="shared" si="2"/>
        <v>81.73974540311174</v>
      </c>
      <c r="I28" s="10">
        <v>150.9</v>
      </c>
      <c r="J28" s="10">
        <v>165.2</v>
      </c>
      <c r="K28" s="9">
        <f t="shared" si="3"/>
        <v>109.47647448641484</v>
      </c>
      <c r="L28" s="10">
        <v>12.9</v>
      </c>
      <c r="M28" s="10">
        <v>0.3</v>
      </c>
      <c r="N28" s="9">
        <f t="shared" si="4"/>
        <v>2.3255813953488373</v>
      </c>
      <c r="O28" s="10">
        <v>45</v>
      </c>
      <c r="P28" s="10">
        <v>46</v>
      </c>
      <c r="Q28" s="9">
        <f t="shared" si="5"/>
        <v>102.22222222222221</v>
      </c>
      <c r="R28" s="10">
        <v>208.1</v>
      </c>
      <c r="S28" s="10">
        <v>278.9</v>
      </c>
      <c r="T28" s="9">
        <f t="shared" si="6"/>
        <v>134.0221047573282</v>
      </c>
      <c r="U28" s="10"/>
      <c r="V28" s="10">
        <v>31.5</v>
      </c>
      <c r="W28" s="9" t="e">
        <f t="shared" si="7"/>
        <v>#DIV/0!</v>
      </c>
      <c r="X28" s="10">
        <v>248.3</v>
      </c>
      <c r="Y28" s="10"/>
      <c r="Z28" s="9">
        <f t="shared" si="8"/>
        <v>0</v>
      </c>
      <c r="AA28" s="10">
        <v>32.3</v>
      </c>
      <c r="AB28" s="10">
        <v>12.6</v>
      </c>
      <c r="AC28" s="9">
        <f t="shared" si="9"/>
        <v>39.0092879256966</v>
      </c>
      <c r="AD28" s="10">
        <v>0</v>
      </c>
      <c r="AE28" s="10">
        <v>0.1</v>
      </c>
      <c r="AF28" s="9" t="e">
        <f t="shared" si="10"/>
        <v>#DIV/0!</v>
      </c>
      <c r="AG28" s="10">
        <v>4138.9</v>
      </c>
      <c r="AH28" s="10">
        <v>3312.6</v>
      </c>
      <c r="AI28" s="9">
        <f t="shared" si="11"/>
        <v>80.03575829326634</v>
      </c>
      <c r="AJ28" s="9">
        <v>1919.3</v>
      </c>
      <c r="AK28" s="9">
        <v>1275.7</v>
      </c>
      <c r="AL28" s="9">
        <f t="shared" si="12"/>
        <v>66.46694107226594</v>
      </c>
      <c r="AM28" s="9">
        <v>469.5</v>
      </c>
      <c r="AN28" s="9">
        <v>352.1</v>
      </c>
      <c r="AO28" s="9">
        <f t="shared" si="13"/>
        <v>74.99467518636848</v>
      </c>
      <c r="AP28" s="11"/>
      <c r="AQ28" s="11"/>
      <c r="AR28" s="9" t="e">
        <f t="shared" si="14"/>
        <v>#DIV/0!</v>
      </c>
      <c r="AS28" s="10">
        <v>156.4</v>
      </c>
      <c r="AT28" s="10">
        <v>68.2</v>
      </c>
      <c r="AU28" s="9">
        <f t="shared" si="15"/>
        <v>43.60613810741688</v>
      </c>
      <c r="AV28" s="11">
        <v>5036.4</v>
      </c>
      <c r="AW28" s="11">
        <v>3140.1</v>
      </c>
      <c r="AX28" s="9">
        <f t="shared" si="16"/>
        <v>62.348105789849896</v>
      </c>
      <c r="AY28" s="11">
        <v>706.7</v>
      </c>
      <c r="AZ28" s="11">
        <v>480.3</v>
      </c>
      <c r="BA28" s="9">
        <f t="shared" si="17"/>
        <v>67.96377529361823</v>
      </c>
      <c r="BB28" s="9">
        <v>675.3</v>
      </c>
      <c r="BC28" s="11">
        <v>448.9</v>
      </c>
      <c r="BD28" s="9">
        <f t="shared" si="18"/>
        <v>66.47415963275581</v>
      </c>
      <c r="BE28" s="11"/>
      <c r="BF28" s="11"/>
      <c r="BG28" s="9" t="e">
        <f t="shared" si="19"/>
        <v>#DIV/0!</v>
      </c>
      <c r="BH28" s="11">
        <v>1013.5</v>
      </c>
      <c r="BI28" s="11">
        <v>734.8</v>
      </c>
      <c r="BJ28" s="9">
        <f t="shared" si="20"/>
        <v>72.50123334977799</v>
      </c>
      <c r="BK28" s="11">
        <v>3135.6</v>
      </c>
      <c r="BL28" s="11">
        <v>1870.2</v>
      </c>
      <c r="BM28" s="9">
        <f t="shared" si="21"/>
        <v>59.644087256027554</v>
      </c>
      <c r="BN28" s="12">
        <v>1159.3</v>
      </c>
      <c r="BO28" s="12">
        <v>727.4</v>
      </c>
      <c r="BP28" s="9">
        <f t="shared" si="22"/>
        <v>62.74475976882602</v>
      </c>
      <c r="BQ28" s="12">
        <v>299.5</v>
      </c>
      <c r="BR28" s="12">
        <v>120.2</v>
      </c>
      <c r="BS28" s="9">
        <f t="shared" si="23"/>
        <v>40.13355592654424</v>
      </c>
      <c r="BT28" s="12"/>
      <c r="BU28" s="12"/>
      <c r="BV28" s="9" t="e">
        <f t="shared" si="24"/>
        <v>#DIV/0!</v>
      </c>
      <c r="BW28" s="13">
        <f t="shared" si="26"/>
        <v>-34.099999999999454</v>
      </c>
      <c r="BX28" s="13">
        <f t="shared" si="25"/>
        <v>818.5999999999999</v>
      </c>
      <c r="BY28" s="9"/>
    </row>
    <row r="29" spans="1:77" ht="12.75">
      <c r="A29" s="6">
        <v>14</v>
      </c>
      <c r="B29" s="7" t="s">
        <v>47</v>
      </c>
      <c r="C29" s="8">
        <f>F29+AG29+AS29</f>
        <v>1722.4</v>
      </c>
      <c r="D29" s="8">
        <f t="shared" si="0"/>
        <v>1233.9</v>
      </c>
      <c r="E29" s="9">
        <f t="shared" si="1"/>
        <v>71.63841151881097</v>
      </c>
      <c r="F29" s="10">
        <v>458.1</v>
      </c>
      <c r="G29" s="10">
        <v>358.9</v>
      </c>
      <c r="H29" s="9">
        <f t="shared" si="2"/>
        <v>78.3453394455359</v>
      </c>
      <c r="I29" s="10">
        <v>94.4</v>
      </c>
      <c r="J29" s="10">
        <v>90.8</v>
      </c>
      <c r="K29" s="9">
        <f t="shared" si="3"/>
        <v>96.18644067796609</v>
      </c>
      <c r="L29" s="10">
        <v>19.5</v>
      </c>
      <c r="M29" s="10">
        <v>13.2</v>
      </c>
      <c r="N29" s="9">
        <f t="shared" si="4"/>
        <v>67.69230769230768</v>
      </c>
      <c r="O29" s="10">
        <v>30.2</v>
      </c>
      <c r="P29" s="10">
        <v>43.6</v>
      </c>
      <c r="Q29" s="9">
        <f t="shared" si="5"/>
        <v>144.37086092715234</v>
      </c>
      <c r="R29" s="10">
        <v>204.2</v>
      </c>
      <c r="S29" s="10">
        <v>169.8</v>
      </c>
      <c r="T29" s="9">
        <f t="shared" si="6"/>
        <v>83.15377081292851</v>
      </c>
      <c r="U29" s="10"/>
      <c r="V29" s="10">
        <v>15.5</v>
      </c>
      <c r="W29" s="9" t="e">
        <f t="shared" si="7"/>
        <v>#DIV/0!</v>
      </c>
      <c r="X29" s="10">
        <v>97</v>
      </c>
      <c r="Y29" s="10"/>
      <c r="Z29" s="9">
        <f t="shared" si="8"/>
        <v>0</v>
      </c>
      <c r="AA29" s="10">
        <v>2.7</v>
      </c>
      <c r="AB29" s="10"/>
      <c r="AC29" s="9">
        <f t="shared" si="9"/>
        <v>0</v>
      </c>
      <c r="AD29" s="10">
        <v>0</v>
      </c>
      <c r="AE29" s="10"/>
      <c r="AF29" s="9" t="e">
        <f t="shared" si="10"/>
        <v>#DIV/0!</v>
      </c>
      <c r="AG29" s="10">
        <v>1261.3</v>
      </c>
      <c r="AH29" s="10">
        <v>875</v>
      </c>
      <c r="AI29" s="9">
        <f t="shared" si="11"/>
        <v>69.37286926187267</v>
      </c>
      <c r="AJ29" s="9">
        <v>989.7</v>
      </c>
      <c r="AK29" s="9">
        <v>657.8</v>
      </c>
      <c r="AL29" s="9">
        <f t="shared" si="12"/>
        <v>66.46458522784681</v>
      </c>
      <c r="AM29" s="9">
        <v>90.3</v>
      </c>
      <c r="AN29" s="9">
        <v>67.7</v>
      </c>
      <c r="AO29" s="9">
        <f t="shared" si="13"/>
        <v>74.97231450719823</v>
      </c>
      <c r="AP29" s="11"/>
      <c r="AQ29" s="11"/>
      <c r="AR29" s="9" t="e">
        <f t="shared" si="14"/>
        <v>#DIV/0!</v>
      </c>
      <c r="AS29" s="10">
        <v>3</v>
      </c>
      <c r="AT29" s="10">
        <v>0</v>
      </c>
      <c r="AU29" s="9">
        <f t="shared" si="15"/>
        <v>0</v>
      </c>
      <c r="AV29" s="11">
        <v>1761.9</v>
      </c>
      <c r="AW29" s="11">
        <v>1092.7</v>
      </c>
      <c r="AX29" s="9">
        <f t="shared" si="16"/>
        <v>62.01827572506953</v>
      </c>
      <c r="AY29" s="11">
        <v>767.4</v>
      </c>
      <c r="AZ29" s="11">
        <v>570.6</v>
      </c>
      <c r="BA29" s="9">
        <f t="shared" si="17"/>
        <v>74.35496481626271</v>
      </c>
      <c r="BB29" s="9">
        <v>596.6</v>
      </c>
      <c r="BC29" s="11">
        <v>400.4</v>
      </c>
      <c r="BD29" s="9">
        <f t="shared" si="18"/>
        <v>67.11364398256788</v>
      </c>
      <c r="BE29" s="11"/>
      <c r="BF29" s="11"/>
      <c r="BG29" s="9" t="e">
        <f t="shared" si="19"/>
        <v>#DIV/0!</v>
      </c>
      <c r="BH29" s="11">
        <v>319.8</v>
      </c>
      <c r="BI29" s="11">
        <v>112.3</v>
      </c>
      <c r="BJ29" s="9">
        <f t="shared" si="20"/>
        <v>35.11569731081926</v>
      </c>
      <c r="BK29" s="11">
        <v>627</v>
      </c>
      <c r="BL29" s="11">
        <v>387.2</v>
      </c>
      <c r="BM29" s="9">
        <f t="shared" si="21"/>
        <v>61.75438596491228</v>
      </c>
      <c r="BN29" s="12">
        <v>373.4</v>
      </c>
      <c r="BO29" s="12">
        <v>254</v>
      </c>
      <c r="BP29" s="9">
        <f t="shared" si="22"/>
        <v>68.02356722013927</v>
      </c>
      <c r="BQ29" s="12">
        <v>212.2</v>
      </c>
      <c r="BR29" s="12">
        <v>109.6</v>
      </c>
      <c r="BS29" s="9">
        <f t="shared" si="23"/>
        <v>51.64938737040528</v>
      </c>
      <c r="BT29" s="12"/>
      <c r="BU29" s="12"/>
      <c r="BV29" s="9" t="e">
        <f t="shared" si="24"/>
        <v>#DIV/0!</v>
      </c>
      <c r="BW29" s="13">
        <f t="shared" si="26"/>
        <v>-39.5</v>
      </c>
      <c r="BX29" s="13">
        <f t="shared" si="25"/>
        <v>141.20000000000005</v>
      </c>
      <c r="BY29" s="9"/>
    </row>
    <row r="30" spans="1:77" ht="12.75">
      <c r="A30" s="6">
        <v>15</v>
      </c>
      <c r="B30" s="7" t="s">
        <v>48</v>
      </c>
      <c r="C30" s="8">
        <v>23448.9</v>
      </c>
      <c r="D30" s="8">
        <f t="shared" si="0"/>
        <v>15998.8</v>
      </c>
      <c r="E30" s="9">
        <f t="shared" si="1"/>
        <v>68.22836039217191</v>
      </c>
      <c r="F30" s="10">
        <v>13599.6</v>
      </c>
      <c r="G30" s="10">
        <v>9129.8</v>
      </c>
      <c r="H30" s="9">
        <f t="shared" si="2"/>
        <v>67.13285684873084</v>
      </c>
      <c r="I30" s="10">
        <v>8951.7</v>
      </c>
      <c r="J30" s="10">
        <v>6983.3</v>
      </c>
      <c r="K30" s="9">
        <f t="shared" si="3"/>
        <v>78.01088061485527</v>
      </c>
      <c r="L30" s="10">
        <v>6.4</v>
      </c>
      <c r="M30" s="10">
        <v>3.5</v>
      </c>
      <c r="N30" s="9">
        <f t="shared" si="4"/>
        <v>54.6875</v>
      </c>
      <c r="O30" s="10">
        <v>418.7</v>
      </c>
      <c r="P30" s="10">
        <v>388.2</v>
      </c>
      <c r="Q30" s="9">
        <f t="shared" si="5"/>
        <v>92.71554812514927</v>
      </c>
      <c r="R30" s="10">
        <v>3123.2</v>
      </c>
      <c r="S30" s="10">
        <v>909.2</v>
      </c>
      <c r="T30" s="9">
        <f t="shared" si="6"/>
        <v>29.11116803278689</v>
      </c>
      <c r="U30" s="10"/>
      <c r="V30" s="10">
        <v>497.8</v>
      </c>
      <c r="W30" s="9" t="e">
        <f t="shared" si="7"/>
        <v>#DIV/0!</v>
      </c>
      <c r="X30" s="10">
        <v>1062.7</v>
      </c>
      <c r="Y30" s="10">
        <v>1.7</v>
      </c>
      <c r="Z30" s="9">
        <f t="shared" si="8"/>
        <v>0.15996988802107837</v>
      </c>
      <c r="AA30" s="10">
        <v>27.8</v>
      </c>
      <c r="AB30" s="10">
        <v>43</v>
      </c>
      <c r="AC30" s="9">
        <f t="shared" si="9"/>
        <v>154.67625899280574</v>
      </c>
      <c r="AD30" s="10">
        <v>0</v>
      </c>
      <c r="AE30" s="10">
        <v>0.2</v>
      </c>
      <c r="AF30" s="9" t="e">
        <f t="shared" si="10"/>
        <v>#DIV/0!</v>
      </c>
      <c r="AG30" s="10">
        <v>7186</v>
      </c>
      <c r="AH30" s="10">
        <v>4404.5</v>
      </c>
      <c r="AI30" s="9">
        <f t="shared" si="11"/>
        <v>61.29279153910381</v>
      </c>
      <c r="AJ30" s="9">
        <v>5043.7</v>
      </c>
      <c r="AK30" s="9">
        <v>3352.4</v>
      </c>
      <c r="AL30" s="9">
        <f t="shared" si="12"/>
        <v>66.46707774054762</v>
      </c>
      <c r="AM30" s="9"/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2663.3</v>
      </c>
      <c r="AT30" s="10">
        <v>2464.5</v>
      </c>
      <c r="AU30" s="9">
        <f t="shared" si="15"/>
        <v>92.53557616490819</v>
      </c>
      <c r="AV30" s="11">
        <v>24636.4</v>
      </c>
      <c r="AW30" s="11">
        <v>17031.8</v>
      </c>
      <c r="AX30" s="9">
        <f t="shared" si="16"/>
        <v>69.13266548684061</v>
      </c>
      <c r="AY30" s="11">
        <v>6355.4</v>
      </c>
      <c r="AZ30" s="11">
        <v>5892.4</v>
      </c>
      <c r="BA30" s="9">
        <f t="shared" si="17"/>
        <v>92.71485665733077</v>
      </c>
      <c r="BB30" s="9">
        <v>1598.5</v>
      </c>
      <c r="BC30" s="11">
        <v>1139.9</v>
      </c>
      <c r="BD30" s="9">
        <f t="shared" si="18"/>
        <v>71.31060369096028</v>
      </c>
      <c r="BE30" s="11">
        <v>350</v>
      </c>
      <c r="BF30" s="11">
        <v>350</v>
      </c>
      <c r="BG30" s="9">
        <f t="shared" si="19"/>
        <v>100</v>
      </c>
      <c r="BH30" s="11">
        <v>9734.5</v>
      </c>
      <c r="BI30" s="11">
        <v>6791.7</v>
      </c>
      <c r="BJ30" s="9">
        <f t="shared" si="20"/>
        <v>69.76937695824131</v>
      </c>
      <c r="BK30" s="11">
        <v>1284</v>
      </c>
      <c r="BL30" s="11">
        <v>682.3</v>
      </c>
      <c r="BM30" s="9">
        <f t="shared" si="21"/>
        <v>53.138629283489095</v>
      </c>
      <c r="BN30" s="12">
        <v>933.4</v>
      </c>
      <c r="BO30" s="12">
        <v>566.5</v>
      </c>
      <c r="BP30" s="9">
        <f t="shared" si="22"/>
        <v>60.69209342189844</v>
      </c>
      <c r="BQ30" s="12">
        <v>106.6</v>
      </c>
      <c r="BR30" s="12">
        <v>40</v>
      </c>
      <c r="BS30" s="9">
        <f t="shared" si="23"/>
        <v>37.523452157598506</v>
      </c>
      <c r="BT30" s="12"/>
      <c r="BU30" s="12"/>
      <c r="BV30" s="9" t="e">
        <f t="shared" si="24"/>
        <v>#DIV/0!</v>
      </c>
      <c r="BW30" s="13">
        <f t="shared" si="26"/>
        <v>-1187.5</v>
      </c>
      <c r="BX30" s="13">
        <f t="shared" si="25"/>
        <v>-1033</v>
      </c>
      <c r="BY30" s="9"/>
    </row>
    <row r="31" spans="1:77" ht="12.75">
      <c r="A31" s="6">
        <v>16</v>
      </c>
      <c r="B31" s="7" t="s">
        <v>49</v>
      </c>
      <c r="C31" s="8">
        <v>2279.4</v>
      </c>
      <c r="D31" s="8">
        <f t="shared" si="0"/>
        <v>1656</v>
      </c>
      <c r="E31" s="9">
        <f t="shared" si="1"/>
        <v>72.65069755198736</v>
      </c>
      <c r="F31" s="10">
        <v>509.7</v>
      </c>
      <c r="G31" s="10">
        <v>402.7</v>
      </c>
      <c r="H31" s="9">
        <f t="shared" si="2"/>
        <v>79.00725917206199</v>
      </c>
      <c r="I31" s="10">
        <v>92.1</v>
      </c>
      <c r="J31" s="10">
        <v>57</v>
      </c>
      <c r="K31" s="9">
        <f t="shared" si="3"/>
        <v>61.88925081433225</v>
      </c>
      <c r="L31" s="10">
        <v>27.3</v>
      </c>
      <c r="M31" s="10">
        <v>3.3</v>
      </c>
      <c r="N31" s="9">
        <f t="shared" si="4"/>
        <v>12.087912087912086</v>
      </c>
      <c r="O31" s="10">
        <v>36.3</v>
      </c>
      <c r="P31" s="10">
        <v>20.2</v>
      </c>
      <c r="Q31" s="9">
        <f t="shared" si="5"/>
        <v>55.6473829201102</v>
      </c>
      <c r="R31" s="10">
        <v>286.3</v>
      </c>
      <c r="S31" s="10">
        <v>192.2</v>
      </c>
      <c r="T31" s="9">
        <f t="shared" si="6"/>
        <v>67.13237862382117</v>
      </c>
      <c r="U31" s="10"/>
      <c r="V31" s="10">
        <v>124.2</v>
      </c>
      <c r="W31" s="9" t="e">
        <f t="shared" si="7"/>
        <v>#DIV/0!</v>
      </c>
      <c r="X31" s="10">
        <v>59.4</v>
      </c>
      <c r="Y31" s="10"/>
      <c r="Z31" s="9">
        <f t="shared" si="8"/>
        <v>0</v>
      </c>
      <c r="AA31" s="10">
        <v>0.2</v>
      </c>
      <c r="AB31" s="10"/>
      <c r="AC31" s="9">
        <f t="shared" si="9"/>
        <v>0</v>
      </c>
      <c r="AD31" s="10">
        <v>0</v>
      </c>
      <c r="AE31" s="10"/>
      <c r="AF31" s="9" t="e">
        <f t="shared" si="10"/>
        <v>#DIV/0!</v>
      </c>
      <c r="AG31" s="10">
        <v>1613.6</v>
      </c>
      <c r="AH31" s="10">
        <v>1115.8</v>
      </c>
      <c r="AI31" s="9">
        <f t="shared" si="11"/>
        <v>69.14972731779872</v>
      </c>
      <c r="AJ31" s="9">
        <v>1305.8</v>
      </c>
      <c r="AK31" s="9">
        <v>867.9</v>
      </c>
      <c r="AL31" s="9">
        <f t="shared" si="12"/>
        <v>66.46500229744218</v>
      </c>
      <c r="AM31" s="9">
        <v>92.1</v>
      </c>
      <c r="AN31" s="9">
        <v>69.1</v>
      </c>
      <c r="AO31" s="9">
        <f t="shared" si="13"/>
        <v>75.0271444082519</v>
      </c>
      <c r="AP31" s="11"/>
      <c r="AQ31" s="11"/>
      <c r="AR31" s="9" t="e">
        <f t="shared" si="14"/>
        <v>#DIV/0!</v>
      </c>
      <c r="AS31" s="10">
        <v>156</v>
      </c>
      <c r="AT31" s="10">
        <v>137.5</v>
      </c>
      <c r="AU31" s="9">
        <f t="shared" si="15"/>
        <v>88.14102564102564</v>
      </c>
      <c r="AV31" s="11">
        <v>2415.1</v>
      </c>
      <c r="AW31" s="11">
        <v>1651.2</v>
      </c>
      <c r="AX31" s="9">
        <f t="shared" si="16"/>
        <v>68.36983975818806</v>
      </c>
      <c r="AY31" s="11">
        <v>622.7</v>
      </c>
      <c r="AZ31" s="11">
        <v>434.9</v>
      </c>
      <c r="BA31" s="9">
        <f t="shared" si="17"/>
        <v>69.84101493496064</v>
      </c>
      <c r="BB31" s="9">
        <v>598.6</v>
      </c>
      <c r="BC31" s="11">
        <v>411.3</v>
      </c>
      <c r="BD31" s="9">
        <f t="shared" si="18"/>
        <v>68.71032408954227</v>
      </c>
      <c r="BE31" s="11"/>
      <c r="BF31" s="11"/>
      <c r="BG31" s="9" t="e">
        <f t="shared" si="19"/>
        <v>#DIV/0!</v>
      </c>
      <c r="BH31" s="11">
        <v>798.8</v>
      </c>
      <c r="BI31" s="11">
        <v>610.4</v>
      </c>
      <c r="BJ31" s="9">
        <f t="shared" si="20"/>
        <v>76.41462193289935</v>
      </c>
      <c r="BK31" s="11">
        <v>944.8</v>
      </c>
      <c r="BL31" s="11">
        <v>570.6</v>
      </c>
      <c r="BM31" s="9">
        <f t="shared" si="21"/>
        <v>60.39373412362406</v>
      </c>
      <c r="BN31" s="12">
        <v>625.9</v>
      </c>
      <c r="BO31" s="12">
        <v>439.5</v>
      </c>
      <c r="BP31" s="9">
        <f t="shared" si="22"/>
        <v>70.21888480587954</v>
      </c>
      <c r="BQ31" s="12">
        <v>214.3</v>
      </c>
      <c r="BR31" s="12">
        <v>107.4</v>
      </c>
      <c r="BS31" s="9">
        <f t="shared" si="23"/>
        <v>50.116658889407375</v>
      </c>
      <c r="BT31" s="12"/>
      <c r="BU31" s="12"/>
      <c r="BV31" s="9" t="e">
        <f t="shared" si="24"/>
        <v>#DIV/0!</v>
      </c>
      <c r="BW31" s="13">
        <f t="shared" si="26"/>
        <v>-135.69999999999982</v>
      </c>
      <c r="BX31" s="13">
        <f t="shared" si="25"/>
        <v>4.7999999999999545</v>
      </c>
      <c r="BY31" s="9"/>
    </row>
    <row r="32" spans="1:77" ht="12.75">
      <c r="A32" s="6">
        <v>17</v>
      </c>
      <c r="B32" s="7" t="s">
        <v>50</v>
      </c>
      <c r="C32" s="8">
        <v>16669.1</v>
      </c>
      <c r="D32" s="8">
        <f t="shared" si="0"/>
        <v>13355.900000000001</v>
      </c>
      <c r="E32" s="9">
        <f t="shared" si="1"/>
        <v>80.12370193951685</v>
      </c>
      <c r="F32" s="10">
        <v>2022.4</v>
      </c>
      <c r="G32" s="10">
        <v>2172.6</v>
      </c>
      <c r="H32" s="9">
        <f t="shared" si="2"/>
        <v>107.42681962025316</v>
      </c>
      <c r="I32" s="10">
        <v>883</v>
      </c>
      <c r="J32" s="10">
        <v>663.2</v>
      </c>
      <c r="K32" s="9">
        <f t="shared" si="3"/>
        <v>75.10758776896942</v>
      </c>
      <c r="L32" s="10">
        <v>10.3</v>
      </c>
      <c r="M32" s="10">
        <v>19.6</v>
      </c>
      <c r="N32" s="9">
        <f t="shared" si="4"/>
        <v>190.29126213592232</v>
      </c>
      <c r="O32" s="10">
        <v>54.4</v>
      </c>
      <c r="P32" s="10">
        <v>40.7</v>
      </c>
      <c r="Q32" s="9">
        <f t="shared" si="5"/>
        <v>74.81617647058825</v>
      </c>
      <c r="R32" s="10">
        <v>140.9</v>
      </c>
      <c r="S32" s="10">
        <v>86.7</v>
      </c>
      <c r="T32" s="9">
        <f t="shared" si="6"/>
        <v>61.533002129169624</v>
      </c>
      <c r="U32" s="10"/>
      <c r="V32" s="10">
        <v>52.4</v>
      </c>
      <c r="W32" s="9" t="e">
        <f t="shared" si="7"/>
        <v>#DIV/0!</v>
      </c>
      <c r="X32" s="10">
        <v>116.9</v>
      </c>
      <c r="Y32" s="10"/>
      <c r="Z32" s="9">
        <f t="shared" si="8"/>
        <v>0</v>
      </c>
      <c r="AA32" s="10">
        <v>20.2</v>
      </c>
      <c r="AB32" s="10">
        <v>10</v>
      </c>
      <c r="AC32" s="9">
        <f t="shared" si="9"/>
        <v>49.504950495049506</v>
      </c>
      <c r="AD32" s="10">
        <v>0</v>
      </c>
      <c r="AE32" s="10"/>
      <c r="AF32" s="9" t="e">
        <f t="shared" si="10"/>
        <v>#DIV/0!</v>
      </c>
      <c r="AG32" s="10">
        <v>14587.7</v>
      </c>
      <c r="AH32" s="10">
        <v>11133.6</v>
      </c>
      <c r="AI32" s="9">
        <f t="shared" si="11"/>
        <v>76.32183277692852</v>
      </c>
      <c r="AJ32" s="9">
        <v>2266.9</v>
      </c>
      <c r="AK32" s="9">
        <v>1506.7</v>
      </c>
      <c r="AL32" s="9">
        <f t="shared" si="12"/>
        <v>66.46521681591601</v>
      </c>
      <c r="AM32" s="9"/>
      <c r="AN32" s="9"/>
      <c r="AO32" s="9" t="e">
        <f t="shared" si="13"/>
        <v>#DIV/0!</v>
      </c>
      <c r="AP32" s="11"/>
      <c r="AQ32" s="11"/>
      <c r="AR32" s="9" t="e">
        <f t="shared" si="14"/>
        <v>#DIV/0!</v>
      </c>
      <c r="AS32" s="10">
        <v>59</v>
      </c>
      <c r="AT32" s="10">
        <v>49.7</v>
      </c>
      <c r="AU32" s="9">
        <f t="shared" si="15"/>
        <v>84.23728813559322</v>
      </c>
      <c r="AV32" s="11">
        <v>16747.6</v>
      </c>
      <c r="AW32" s="11">
        <v>6738.5</v>
      </c>
      <c r="AX32" s="9">
        <f t="shared" si="16"/>
        <v>40.23561584943515</v>
      </c>
      <c r="AY32" s="11">
        <v>758.7</v>
      </c>
      <c r="AZ32" s="11">
        <v>512.1</v>
      </c>
      <c r="BA32" s="9">
        <f t="shared" si="17"/>
        <v>67.49703440094899</v>
      </c>
      <c r="BB32" s="9">
        <v>721.9</v>
      </c>
      <c r="BC32" s="11">
        <v>489.4</v>
      </c>
      <c r="BD32" s="9">
        <f t="shared" si="18"/>
        <v>67.79332317495498</v>
      </c>
      <c r="BE32" s="11">
        <v>9.4</v>
      </c>
      <c r="BF32" s="11">
        <v>9.3</v>
      </c>
      <c r="BG32" s="9">
        <f t="shared" si="19"/>
        <v>98.93617021276596</v>
      </c>
      <c r="BH32" s="11">
        <v>10574.5</v>
      </c>
      <c r="BI32" s="11">
        <v>3179.1</v>
      </c>
      <c r="BJ32" s="9">
        <f t="shared" si="20"/>
        <v>30.063832805333586</v>
      </c>
      <c r="BK32" s="11">
        <v>1330.8</v>
      </c>
      <c r="BL32" s="11">
        <v>883.7</v>
      </c>
      <c r="BM32" s="9">
        <f t="shared" si="21"/>
        <v>66.40366696723777</v>
      </c>
      <c r="BN32" s="12">
        <v>902.9</v>
      </c>
      <c r="BO32" s="12">
        <v>601.4</v>
      </c>
      <c r="BP32" s="9">
        <f t="shared" si="22"/>
        <v>66.60759774061358</v>
      </c>
      <c r="BQ32" s="12">
        <v>232.1</v>
      </c>
      <c r="BR32" s="12">
        <v>133.6</v>
      </c>
      <c r="BS32" s="9">
        <f t="shared" si="23"/>
        <v>57.56139595002154</v>
      </c>
      <c r="BT32" s="12"/>
      <c r="BU32" s="12"/>
      <c r="BV32" s="9" t="e">
        <f t="shared" si="24"/>
        <v>#DIV/0!</v>
      </c>
      <c r="BW32" s="13">
        <f t="shared" si="26"/>
        <v>-78.5</v>
      </c>
      <c r="BX32" s="13">
        <f t="shared" si="25"/>
        <v>6617.4000000000015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/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7" t="s">
        <v>51</v>
      </c>
      <c r="B34" s="48"/>
      <c r="C34" s="14">
        <f>SUM(C16:C33)</f>
        <v>89949.79999999999</v>
      </c>
      <c r="D34" s="14">
        <f>SUM(D16:D33)</f>
        <v>66006.29999999999</v>
      </c>
      <c r="E34" s="15">
        <f t="shared" si="1"/>
        <v>73.38126377157036</v>
      </c>
      <c r="F34" s="14">
        <f>SUM(F16:F33)</f>
        <v>24997.300000000003</v>
      </c>
      <c r="G34" s="14">
        <f>SUM(G16:G33)</f>
        <v>18899.6</v>
      </c>
      <c r="H34" s="15">
        <f>G34/F34*100</f>
        <v>75.60656550907497</v>
      </c>
      <c r="I34" s="14">
        <f>SUM(I16:I33)</f>
        <v>13342.800000000001</v>
      </c>
      <c r="J34" s="14">
        <f>SUM(J16:J33)</f>
        <v>10234.800000000001</v>
      </c>
      <c r="K34" s="15">
        <f>J34/I34*100</f>
        <v>76.70653835776598</v>
      </c>
      <c r="L34" s="14">
        <f>SUM(L16:L33)</f>
        <v>262.70000000000005</v>
      </c>
      <c r="M34" s="14">
        <f>SUM(M16:M33)</f>
        <v>148.8</v>
      </c>
      <c r="N34" s="15">
        <f>M34/L34*100</f>
        <v>56.64255805100875</v>
      </c>
      <c r="O34" s="14">
        <f>SUM(O16:O33)</f>
        <v>1145.5</v>
      </c>
      <c r="P34" s="14">
        <f>SUM(P16:P33)</f>
        <v>1050.6000000000001</v>
      </c>
      <c r="Q34" s="15">
        <f>P34/O34*100</f>
        <v>91.71540811872546</v>
      </c>
      <c r="R34" s="14">
        <f>SUM(R16:R33)</f>
        <v>6224.7</v>
      </c>
      <c r="S34" s="14">
        <f>SUM(S16:S33)</f>
        <v>3558.7</v>
      </c>
      <c r="T34" s="15">
        <f>S34/R34*100</f>
        <v>57.17062669686892</v>
      </c>
      <c r="U34" s="14">
        <f>SUM(U16:U33)</f>
        <v>100</v>
      </c>
      <c r="V34" s="14">
        <f>SUM(V16:V33)</f>
        <v>1584.5000000000002</v>
      </c>
      <c r="W34" s="15">
        <f>V34/U34*100</f>
        <v>1584.5000000000002</v>
      </c>
      <c r="X34" s="14">
        <f>SUM(X16:X33)</f>
        <v>2822.5</v>
      </c>
      <c r="Y34" s="14">
        <f>SUM(Y16:Y33)</f>
        <v>57</v>
      </c>
      <c r="Z34" s="15">
        <f>Y34/X34*100</f>
        <v>2.0194862710363153</v>
      </c>
      <c r="AA34" s="14">
        <f>SUM(AA16:AA33)</f>
        <v>181.2</v>
      </c>
      <c r="AB34" s="14">
        <f>SUM(AB16:AB33)</f>
        <v>167.8</v>
      </c>
      <c r="AC34" s="15">
        <f>AB34/AA34*100</f>
        <v>92.60485651214128</v>
      </c>
      <c r="AD34" s="14">
        <f>SUM(AD16:AD33)</f>
        <v>0</v>
      </c>
      <c r="AE34" s="14">
        <f>SUM(AE16:AE33)</f>
        <v>0.30000000000000004</v>
      </c>
      <c r="AF34" s="15" t="e">
        <f>AE34/AD34*100</f>
        <v>#DIV/0!</v>
      </c>
      <c r="AG34" s="14">
        <f>SUM(AG16:AG33)</f>
        <v>59257.5</v>
      </c>
      <c r="AH34" s="14">
        <f>SUM(AH16:AH33)</f>
        <v>42710.2</v>
      </c>
      <c r="AI34" s="15">
        <f>AH34/AG34*100</f>
        <v>72.07560224444163</v>
      </c>
      <c r="AJ34" s="14">
        <f>SUM(AJ16:AJ33)</f>
        <v>30280.7</v>
      </c>
      <c r="AK34" s="14">
        <f>SUM(AK16:AK33)</f>
        <v>20280.100000000002</v>
      </c>
      <c r="AL34" s="15">
        <f>AK34/AJ34*100</f>
        <v>66.97368290693413</v>
      </c>
      <c r="AM34" s="14">
        <f>SUM(AM16:AM33)</f>
        <v>2615</v>
      </c>
      <c r="AN34" s="14">
        <f>SUM(AN16:AN33)</f>
        <v>1961.3</v>
      </c>
      <c r="AO34" s="15">
        <f>AN34/AM34*100</f>
        <v>75.0019120458891</v>
      </c>
      <c r="AP34" s="14">
        <v>0</v>
      </c>
      <c r="AQ34" s="14">
        <f>SUM(AQ16:AQ33)</f>
        <v>0</v>
      </c>
      <c r="AR34" s="15"/>
      <c r="AS34" s="14">
        <f>SUM(AS16:AS33)</f>
        <v>5695</v>
      </c>
      <c r="AT34" s="14">
        <f>SUM(AT16:AT33)</f>
        <v>4396.5</v>
      </c>
      <c r="AU34" s="15">
        <f t="shared" si="15"/>
        <v>77.19929762949957</v>
      </c>
      <c r="AV34" s="14">
        <f>SUM(AV16:AV33)</f>
        <v>92433.80000000002</v>
      </c>
      <c r="AW34" s="14">
        <f>SUM(AW16:AW33)</f>
        <v>55704.09999999999</v>
      </c>
      <c r="AX34" s="15">
        <f t="shared" si="16"/>
        <v>60.263777968665124</v>
      </c>
      <c r="AY34" s="14">
        <f>SUM(AY16:AY33)</f>
        <v>17212</v>
      </c>
      <c r="AZ34" s="14">
        <f>SUM(AZ16:AZ33)</f>
        <v>13485.2</v>
      </c>
      <c r="BA34" s="15">
        <f t="shared" si="17"/>
        <v>78.34766442017198</v>
      </c>
      <c r="BB34" s="14">
        <f>SUM(BB16:BB33)</f>
        <v>11641.9</v>
      </c>
      <c r="BC34" s="14">
        <f>SUM(BC16:BC33)</f>
        <v>7947.3</v>
      </c>
      <c r="BD34" s="15">
        <f t="shared" si="18"/>
        <v>68.26463034384422</v>
      </c>
      <c r="BE34" s="14">
        <f>SUM(BE16:BE33)</f>
        <v>517</v>
      </c>
      <c r="BF34" s="14">
        <f>SUM(BF16:BF33)</f>
        <v>498.5</v>
      </c>
      <c r="BG34" s="15">
        <f t="shared" si="19"/>
        <v>96.42166344294004</v>
      </c>
      <c r="BH34" s="14">
        <f>SUM(BH16:BH33)</f>
        <v>36029.5</v>
      </c>
      <c r="BI34" s="14">
        <f>SUM(BI16:BI33)</f>
        <v>19494.3</v>
      </c>
      <c r="BJ34" s="15">
        <f t="shared" si="20"/>
        <v>54.10649606572392</v>
      </c>
      <c r="BK34" s="14">
        <f>SUM(BK16:BK33)</f>
        <v>20859.199999999997</v>
      </c>
      <c r="BL34" s="14">
        <f>SUM(BL16:BL33)</f>
        <v>13818.400000000003</v>
      </c>
      <c r="BM34" s="15">
        <f>BL34/BK34*100</f>
        <v>66.24606888087753</v>
      </c>
      <c r="BN34" s="14">
        <f>SUM(BN16:BN33)</f>
        <v>11297.799999999997</v>
      </c>
      <c r="BO34" s="14">
        <f>SUM(BO16:BO33)</f>
        <v>7499.999999999999</v>
      </c>
      <c r="BP34" s="15">
        <f t="shared" si="22"/>
        <v>66.38460585246686</v>
      </c>
      <c r="BQ34" s="14">
        <f>SUM(BQ16:BQ33)</f>
        <v>2722.4</v>
      </c>
      <c r="BR34" s="14">
        <f>SUM(BR16:BR33)</f>
        <v>1483.3999999999999</v>
      </c>
      <c r="BS34" s="15">
        <f>BR34/BQ34*100</f>
        <v>54.48868645312959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-2484.000000000029</v>
      </c>
      <c r="BX34" s="15">
        <f>SUM(D34-AW34)</f>
        <v>10302.199999999997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2010-06-03T13:12:03Z</cp:lastPrinted>
  <dcterms:created xsi:type="dcterms:W3CDTF">2000-02-11T11:57:28Z</dcterms:created>
  <dcterms:modified xsi:type="dcterms:W3CDTF">2010-10-08T08:31:48Z</dcterms:modified>
  <cp:category/>
  <cp:version/>
  <cp:contentType/>
  <cp:contentStatus/>
</cp:coreProperties>
</file>