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<sst xmlns="http://schemas.openxmlformats.org/spreadsheetml/2006/main" count="130" uniqueCount="54">
  <si>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</si>
  <si>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</si>
  <si>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</si>
  <si>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</si>
  <si>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</si>
  <si>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</si>
  <si>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</si>
  <si>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</si>
  <si>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</si>
  <si>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</si>
  <si>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</si>
  <si>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</si>
  <si>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</si>
  <si>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</si>
  <si>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</si>
  <si>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</si>
  <si>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</si>
  <si>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</si>
  <si>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</si>
  <si>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</si>
  <si>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</si>
  <si>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</si>
  <si>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</si>
  <si>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</si>
  <si>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</si>
  <si>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</si>
  <si>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</si>
  <si>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</si>
  <si>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</si>
  <si>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</si>
  <si>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</si>
  <si>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</si>
  <si>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</si>
  <si>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</si>
  <si>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</si>
  <si>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</si>
  <si>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</si>
  <si>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</si>
  <si>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</si>
  <si>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</si>
  <si>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</si>
  <si>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</si>
  <si>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</si>
  <si>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</si>
  <si>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</si>
  <si>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</si>
  <si>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</si>
  <si>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</si>
  <si>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</si>
  <si>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</si>
  <si>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</si>
  <si>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</si>
  <si>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</si>
  <si>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 августа 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</si>
</sst>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3">
      <pane xSplit="1" topLeftCell="C2" activePane="topRight" state="frozen"/>
      <selection pane="topLeft" activeCell="B2" sqref="B2"/>
      <selection pane="topRight" activeCell="BR33" sqref="BR33"/>
    </sheetView>
  </sheetViews>
  <sheetFormatPr defaultColWidth="9.00390625" defaultRowHeight="12.75"/>
  <cols>
    <col min="1" max="1" width="3.375" style="0" hidden="1" customWidth="1"/>
    <col min="2" max="2" width="25.375" style="0" customWidth="1"/>
    <col min="5" max="5" width="9.875" style="0" customWidth="1"/>
    <col min="8" max="8" width="9.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49"/>
      <c r="S1" s="49"/>
      <c r="T1" s="49"/>
    </row>
    <row r="2" spans="18:20" ht="12" customHeight="1">
      <c r="R2" s="49"/>
      <c r="S2" s="49"/>
      <c r="T2" s="49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5" t="s">
        <v>0</v>
      </c>
      <c r="M3" s="45"/>
      <c r="N3" s="45"/>
      <c r="O3" s="1"/>
      <c r="P3" s="1"/>
      <c r="Q3" s="1"/>
      <c r="R3" s="45"/>
      <c r="S3" s="45"/>
      <c r="T3" s="45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5" t="s">
        <v>0</v>
      </c>
      <c r="V4" s="45"/>
      <c r="W4" s="4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6" t="s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47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48" t="s">
        <v>2</v>
      </c>
      <c r="K8" s="48"/>
      <c r="L8" s="48"/>
      <c r="M8" s="4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1" t="s">
        <v>3</v>
      </c>
      <c r="B10" s="41"/>
      <c r="C10" s="25" t="s">
        <v>4</v>
      </c>
      <c r="D10" s="26"/>
      <c r="E10" s="27"/>
      <c r="F10" s="22" t="s">
        <v>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4"/>
      <c r="AV10" s="41" t="s">
        <v>6</v>
      </c>
      <c r="AW10" s="41"/>
      <c r="AX10" s="41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4"/>
      <c r="BW10" s="25" t="s">
        <v>7</v>
      </c>
      <c r="BX10" s="26"/>
      <c r="BY10" s="27"/>
    </row>
    <row r="11" spans="1:77" ht="12.75">
      <c r="A11" s="41"/>
      <c r="B11" s="41"/>
      <c r="C11" s="38"/>
      <c r="D11" s="39"/>
      <c r="E11" s="40"/>
      <c r="F11" s="41" t="s">
        <v>8</v>
      </c>
      <c r="G11" s="41"/>
      <c r="H11" s="41"/>
      <c r="I11" s="42" t="s">
        <v>9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41" t="s">
        <v>10</v>
      </c>
      <c r="AH11" s="41"/>
      <c r="AI11" s="41"/>
      <c r="AJ11" s="22" t="s">
        <v>9</v>
      </c>
      <c r="AK11" s="23"/>
      <c r="AL11" s="23"/>
      <c r="AM11" s="23"/>
      <c r="AN11" s="23"/>
      <c r="AO11" s="23"/>
      <c r="AP11" s="23"/>
      <c r="AQ11" s="23"/>
      <c r="AR11" s="24"/>
      <c r="AS11" s="41" t="s">
        <v>11</v>
      </c>
      <c r="AT11" s="41"/>
      <c r="AU11" s="41"/>
      <c r="AV11" s="41"/>
      <c r="AW11" s="41"/>
      <c r="AX11" s="41"/>
      <c r="AY11" s="22" t="s">
        <v>9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38"/>
      <c r="BX11" s="39"/>
      <c r="BY11" s="40"/>
    </row>
    <row r="12" spans="1:77" ht="59.25" customHeight="1">
      <c r="A12" s="41"/>
      <c r="B12" s="41"/>
      <c r="C12" s="38"/>
      <c r="D12" s="39"/>
      <c r="E12" s="40"/>
      <c r="F12" s="41"/>
      <c r="G12" s="41"/>
      <c r="H12" s="41"/>
      <c r="I12" s="25" t="s">
        <v>12</v>
      </c>
      <c r="J12" s="26"/>
      <c r="K12" s="27"/>
      <c r="L12" s="25" t="s">
        <v>13</v>
      </c>
      <c r="M12" s="26"/>
      <c r="N12" s="27"/>
      <c r="O12" s="25" t="s">
        <v>14</v>
      </c>
      <c r="P12" s="26"/>
      <c r="Q12" s="27"/>
      <c r="R12" s="25" t="s">
        <v>15</v>
      </c>
      <c r="S12" s="26"/>
      <c r="T12" s="27"/>
      <c r="U12" s="25" t="s">
        <v>16</v>
      </c>
      <c r="V12" s="26"/>
      <c r="W12" s="27"/>
      <c r="X12" s="25" t="s">
        <v>17</v>
      </c>
      <c r="Y12" s="26"/>
      <c r="Z12" s="27"/>
      <c r="AA12" s="25" t="s">
        <v>18</v>
      </c>
      <c r="AB12" s="26"/>
      <c r="AC12" s="27"/>
      <c r="AD12" s="25" t="s">
        <v>19</v>
      </c>
      <c r="AE12" s="26"/>
      <c r="AF12" s="27"/>
      <c r="AG12" s="41"/>
      <c r="AH12" s="41"/>
      <c r="AI12" s="41"/>
      <c r="AJ12" s="25" t="s">
        <v>20</v>
      </c>
      <c r="AK12" s="26"/>
      <c r="AL12" s="27"/>
      <c r="AM12" s="25" t="s">
        <v>21</v>
      </c>
      <c r="AN12" s="26"/>
      <c r="AO12" s="27"/>
      <c r="AP12" s="25" t="s">
        <v>52</v>
      </c>
      <c r="AQ12" s="26"/>
      <c r="AR12" s="27"/>
      <c r="AS12" s="41"/>
      <c r="AT12" s="41"/>
      <c r="AU12" s="41"/>
      <c r="AV12" s="41"/>
      <c r="AW12" s="41"/>
      <c r="AX12" s="41"/>
      <c r="AY12" s="32" t="s">
        <v>22</v>
      </c>
      <c r="AZ12" s="33"/>
      <c r="BA12" s="34"/>
      <c r="BB12" s="31" t="s">
        <v>5</v>
      </c>
      <c r="BC12" s="31"/>
      <c r="BD12" s="31"/>
      <c r="BE12" s="32" t="s">
        <v>23</v>
      </c>
      <c r="BF12" s="33"/>
      <c r="BG12" s="34"/>
      <c r="BH12" s="32" t="s">
        <v>24</v>
      </c>
      <c r="BI12" s="33"/>
      <c r="BJ12" s="34"/>
      <c r="BK12" s="25" t="s">
        <v>25</v>
      </c>
      <c r="BL12" s="26"/>
      <c r="BM12" s="27"/>
      <c r="BN12" s="22" t="s">
        <v>26</v>
      </c>
      <c r="BO12" s="23"/>
      <c r="BP12" s="23"/>
      <c r="BQ12" s="23"/>
      <c r="BR12" s="23"/>
      <c r="BS12" s="24"/>
      <c r="BT12" s="25" t="s">
        <v>27</v>
      </c>
      <c r="BU12" s="26"/>
      <c r="BV12" s="27"/>
      <c r="BW12" s="38"/>
      <c r="BX12" s="39"/>
      <c r="BY12" s="40"/>
    </row>
    <row r="13" spans="1:77" ht="66" customHeight="1">
      <c r="A13" s="41"/>
      <c r="B13" s="41"/>
      <c r="C13" s="28"/>
      <c r="D13" s="29"/>
      <c r="E13" s="30"/>
      <c r="F13" s="41"/>
      <c r="G13" s="41"/>
      <c r="H13" s="41"/>
      <c r="I13" s="28"/>
      <c r="J13" s="29"/>
      <c r="K13" s="30"/>
      <c r="L13" s="28"/>
      <c r="M13" s="29"/>
      <c r="N13" s="30"/>
      <c r="O13" s="28"/>
      <c r="P13" s="29"/>
      <c r="Q13" s="30"/>
      <c r="R13" s="28"/>
      <c r="S13" s="29"/>
      <c r="T13" s="30"/>
      <c r="U13" s="28"/>
      <c r="V13" s="29"/>
      <c r="W13" s="30"/>
      <c r="X13" s="28"/>
      <c r="Y13" s="29"/>
      <c r="Z13" s="30"/>
      <c r="AA13" s="28"/>
      <c r="AB13" s="29"/>
      <c r="AC13" s="30"/>
      <c r="AD13" s="28"/>
      <c r="AE13" s="29"/>
      <c r="AF13" s="30"/>
      <c r="AG13" s="41"/>
      <c r="AH13" s="41"/>
      <c r="AI13" s="41"/>
      <c r="AJ13" s="28"/>
      <c r="AK13" s="29"/>
      <c r="AL13" s="30"/>
      <c r="AM13" s="28"/>
      <c r="AN13" s="29"/>
      <c r="AO13" s="30"/>
      <c r="AP13" s="28"/>
      <c r="AQ13" s="29"/>
      <c r="AR13" s="30"/>
      <c r="AS13" s="41"/>
      <c r="AT13" s="41"/>
      <c r="AU13" s="41"/>
      <c r="AV13" s="41"/>
      <c r="AW13" s="41"/>
      <c r="AX13" s="41"/>
      <c r="AY13" s="35"/>
      <c r="AZ13" s="36"/>
      <c r="BA13" s="37"/>
      <c r="BB13" s="31" t="s">
        <v>28</v>
      </c>
      <c r="BC13" s="31"/>
      <c r="BD13" s="31"/>
      <c r="BE13" s="35"/>
      <c r="BF13" s="36"/>
      <c r="BG13" s="37"/>
      <c r="BH13" s="35"/>
      <c r="BI13" s="36"/>
      <c r="BJ13" s="37"/>
      <c r="BK13" s="28"/>
      <c r="BL13" s="29"/>
      <c r="BM13" s="30"/>
      <c r="BN13" s="22" t="s">
        <v>29</v>
      </c>
      <c r="BO13" s="23"/>
      <c r="BP13" s="24"/>
      <c r="BQ13" s="22" t="s">
        <v>30</v>
      </c>
      <c r="BR13" s="23"/>
      <c r="BS13" s="24"/>
      <c r="BT13" s="28"/>
      <c r="BU13" s="29"/>
      <c r="BV13" s="30"/>
      <c r="BW13" s="28"/>
      <c r="BX13" s="29"/>
      <c r="BY13" s="30"/>
    </row>
    <row r="14" spans="1:77" ht="22.5">
      <c r="A14" s="41"/>
      <c r="B14" s="41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18">
        <v>1</v>
      </c>
      <c r="B15" s="19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3079.6</v>
      </c>
      <c r="D16" s="8">
        <f>G16+AH16+AT16</f>
        <v>1547.2</v>
      </c>
      <c r="E16" s="9">
        <f>D16/C16*100</f>
        <v>50.24029094687622</v>
      </c>
      <c r="F16" s="10">
        <v>342</v>
      </c>
      <c r="G16" s="10">
        <v>177.3</v>
      </c>
      <c r="H16" s="9">
        <f>G16/F16*100</f>
        <v>51.8421052631579</v>
      </c>
      <c r="I16" s="10">
        <v>76.1</v>
      </c>
      <c r="J16" s="10">
        <v>44.3</v>
      </c>
      <c r="K16" s="9">
        <f>J16/I16*100</f>
        <v>58.21287779237845</v>
      </c>
      <c r="L16" s="10"/>
      <c r="M16" s="10">
        <v>0.1</v>
      </c>
      <c r="N16" s="9" t="e">
        <f>M16/L16*100</f>
        <v>#DIV/0!</v>
      </c>
      <c r="O16" s="10">
        <v>42.7</v>
      </c>
      <c r="P16" s="10">
        <v>2.3</v>
      </c>
      <c r="Q16" s="9">
        <f>P16/O16*100</f>
        <v>5.386416861826697</v>
      </c>
      <c r="R16" s="10">
        <v>164.9</v>
      </c>
      <c r="S16" s="10">
        <v>108.1</v>
      </c>
      <c r="T16" s="9">
        <f>S16/R16*100</f>
        <v>65.55488174651303</v>
      </c>
      <c r="U16" s="10"/>
      <c r="V16" s="10">
        <v>12.6</v>
      </c>
      <c r="W16" s="9" t="e">
        <f>V16/U16*100</f>
        <v>#DIV/0!</v>
      </c>
      <c r="X16" s="10">
        <v>46.7</v>
      </c>
      <c r="Y16" s="10"/>
      <c r="Z16" s="9">
        <f>Y16/X16*100</f>
        <v>0</v>
      </c>
      <c r="AA16" s="10">
        <v>4.6</v>
      </c>
      <c r="AB16" s="10">
        <v>3.2</v>
      </c>
      <c r="AC16" s="9">
        <f>AB16/AA16*100</f>
        <v>69.56521739130436</v>
      </c>
      <c r="AD16" s="10">
        <v>0</v>
      </c>
      <c r="AE16" s="10"/>
      <c r="AF16" s="9" t="e">
        <f>AE16/AD16*100</f>
        <v>#DIV/0!</v>
      </c>
      <c r="AG16" s="10">
        <v>2617.6</v>
      </c>
      <c r="AH16" s="10">
        <v>1369.9</v>
      </c>
      <c r="AI16" s="9">
        <f>AH16/AG16*100</f>
        <v>52.33419926650368</v>
      </c>
      <c r="AJ16" s="9">
        <v>2224.4</v>
      </c>
      <c r="AK16" s="9">
        <v>1149</v>
      </c>
      <c r="AL16" s="9">
        <f>AK16/AJ16*100</f>
        <v>51.65437870886531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>
        <v>120</v>
      </c>
      <c r="AT16" s="10"/>
      <c r="AU16" s="9">
        <f>AT16/AS16*100</f>
        <v>0</v>
      </c>
      <c r="AV16" s="11">
        <v>3128.4</v>
      </c>
      <c r="AW16" s="11">
        <v>1370.8</v>
      </c>
      <c r="AX16" s="9">
        <f>AW16/AV16*100</f>
        <v>43.817926096407106</v>
      </c>
      <c r="AY16" s="11">
        <v>625.4</v>
      </c>
      <c r="AZ16" s="11">
        <v>327.7</v>
      </c>
      <c r="BA16" s="9">
        <f>AZ16/AY16*100</f>
        <v>52.398464982411255</v>
      </c>
      <c r="BB16" s="9">
        <v>598.9</v>
      </c>
      <c r="BC16" s="11">
        <v>327.7</v>
      </c>
      <c r="BD16" s="9">
        <f>BC16/BB16*100</f>
        <v>54.71698113207547</v>
      </c>
      <c r="BE16" s="11"/>
      <c r="BF16" s="11"/>
      <c r="BG16" s="9" t="e">
        <f>BF16/BE16*100</f>
        <v>#DIV/0!</v>
      </c>
      <c r="BH16" s="11">
        <v>1129.5</v>
      </c>
      <c r="BI16" s="11">
        <v>415.5</v>
      </c>
      <c r="BJ16" s="9">
        <f>BI16/BH16*100</f>
        <v>36.786188579017264</v>
      </c>
      <c r="BK16" s="11">
        <v>1185.4</v>
      </c>
      <c r="BL16" s="11">
        <v>612.8</v>
      </c>
      <c r="BM16" s="9">
        <f>BL16/BK16*100</f>
        <v>51.69563016703221</v>
      </c>
      <c r="BN16" s="12">
        <v>660.3</v>
      </c>
      <c r="BO16" s="12">
        <v>343.3</v>
      </c>
      <c r="BP16" s="9">
        <f>BO16/BN16*100</f>
        <v>51.9915190065122</v>
      </c>
      <c r="BQ16" s="12">
        <v>322.5</v>
      </c>
      <c r="BR16" s="12">
        <v>256.9</v>
      </c>
      <c r="BS16" s="9">
        <f>BR16/BQ16*100</f>
        <v>79.65891472868216</v>
      </c>
      <c r="BT16" s="12"/>
      <c r="BU16" s="12"/>
      <c r="BV16" s="9" t="e">
        <f>BU16/BT16*100</f>
        <v>#DIV/0!</v>
      </c>
      <c r="BW16" s="13">
        <f>SUM(C16-AV16)</f>
        <v>-48.80000000000018</v>
      </c>
      <c r="BX16" s="13">
        <f>SUM(D16-AW16)</f>
        <v>176.4000000000001</v>
      </c>
      <c r="BY16" s="9"/>
    </row>
    <row r="17" spans="1:77" ht="12.75">
      <c r="A17" s="6">
        <v>2</v>
      </c>
      <c r="B17" s="7" t="s">
        <v>35</v>
      </c>
      <c r="C17" s="8">
        <v>3308.6</v>
      </c>
      <c r="D17" s="8">
        <f aca="true" t="shared" si="0" ref="D17:D32">G17+AH17+AT17</f>
        <v>1815</v>
      </c>
      <c r="E17" s="9">
        <f aca="true" t="shared" si="1" ref="E17:E34">D17/C17*100</f>
        <v>54.85703923109473</v>
      </c>
      <c r="F17" s="10">
        <v>426.7</v>
      </c>
      <c r="G17" s="10">
        <v>203.8</v>
      </c>
      <c r="H17" s="9">
        <f aca="true" t="shared" si="2" ref="H17:H32">G17/F17*100</f>
        <v>47.761893602062344</v>
      </c>
      <c r="I17" s="10">
        <v>75.6</v>
      </c>
      <c r="J17" s="10">
        <v>31.7</v>
      </c>
      <c r="K17" s="9">
        <f aca="true" t="shared" si="3" ref="K17:K32">J17/I17*100</f>
        <v>41.93121693121694</v>
      </c>
      <c r="L17" s="10">
        <v>7.7</v>
      </c>
      <c r="M17" s="10"/>
      <c r="N17" s="9">
        <f aca="true" t="shared" si="4" ref="N17:N32">M17/L17*100</f>
        <v>0</v>
      </c>
      <c r="O17" s="10">
        <v>55.3</v>
      </c>
      <c r="P17" s="10">
        <v>5.6</v>
      </c>
      <c r="Q17" s="9">
        <f aca="true" t="shared" si="5" ref="Q17:Q32">P17/O17*100</f>
        <v>10.126582278481013</v>
      </c>
      <c r="R17" s="10">
        <v>107.6</v>
      </c>
      <c r="S17" s="10">
        <v>111.2</v>
      </c>
      <c r="T17" s="9">
        <f aca="true" t="shared" si="6" ref="T17:T32">S17/R17*100</f>
        <v>103.3457249070632</v>
      </c>
      <c r="U17" s="10"/>
      <c r="V17" s="10">
        <v>16.4</v>
      </c>
      <c r="W17" s="9" t="e">
        <f aca="true" t="shared" si="7" ref="W17:W32">V17/U17*100</f>
        <v>#DIV/0!</v>
      </c>
      <c r="X17" s="10">
        <v>174.3</v>
      </c>
      <c r="Y17" s="10"/>
      <c r="Z17" s="9">
        <f aca="true" t="shared" si="8" ref="Z17:Z32">Y17/X17*100</f>
        <v>0</v>
      </c>
      <c r="AA17" s="10">
        <v>0.2</v>
      </c>
      <c r="AB17" s="10"/>
      <c r="AC17" s="9">
        <f aca="true" t="shared" si="9" ref="AC17:AC32">AB17/AA17*100</f>
        <v>0</v>
      </c>
      <c r="AD17" s="10">
        <v>0</v>
      </c>
      <c r="AE17" s="10"/>
      <c r="AF17" s="9" t="e">
        <f aca="true" t="shared" si="10" ref="AF17:AF32">AE17/AD17*100</f>
        <v>#DIV/0!</v>
      </c>
      <c r="AG17" s="10">
        <v>2534</v>
      </c>
      <c r="AH17" s="10">
        <v>1423</v>
      </c>
      <c r="AI17" s="9">
        <f aca="true" t="shared" si="11" ref="AI17:AI32">AH17/AG17*100</f>
        <v>56.156274664561955</v>
      </c>
      <c r="AJ17" s="9">
        <v>1759.3</v>
      </c>
      <c r="AK17" s="9">
        <v>908.7</v>
      </c>
      <c r="AL17" s="9">
        <f aca="true" t="shared" si="12" ref="AL17:AL32">AK17/AJ17*100</f>
        <v>51.65122491900188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>
        <v>348</v>
      </c>
      <c r="AT17" s="10">
        <v>188.2</v>
      </c>
      <c r="AU17" s="9">
        <f aca="true" t="shared" si="15" ref="AU17:AU34">AT17/AS17*100</f>
        <v>54.08045977011494</v>
      </c>
      <c r="AV17" s="16">
        <v>3308.6</v>
      </c>
      <c r="AW17" s="11">
        <v>1645.8</v>
      </c>
      <c r="AX17" s="9">
        <f aca="true" t="shared" si="16" ref="AX17:AX34">AW17/AV17*100</f>
        <v>49.74309375566705</v>
      </c>
      <c r="AY17" s="11">
        <v>615.3</v>
      </c>
      <c r="AZ17" s="11">
        <v>305.3</v>
      </c>
      <c r="BA17" s="9">
        <f aca="true" t="shared" si="17" ref="BA17:BA34">AZ17/AY17*100</f>
        <v>49.61807248496669</v>
      </c>
      <c r="BB17" s="9">
        <v>597.2</v>
      </c>
      <c r="BC17" s="11">
        <v>303.8</v>
      </c>
      <c r="BD17" s="9">
        <f aca="true" t="shared" si="18" ref="BD17:BD34">BC17/BB17*100</f>
        <v>50.87073007367716</v>
      </c>
      <c r="BE17" s="11"/>
      <c r="BF17" s="11"/>
      <c r="BG17" s="9" t="e">
        <f aca="true" t="shared" si="19" ref="BG17:BG34">BF17/BE17*100</f>
        <v>#DIV/0!</v>
      </c>
      <c r="BH17" s="11">
        <v>952.7</v>
      </c>
      <c r="BI17" s="11">
        <v>392.1</v>
      </c>
      <c r="BJ17" s="9">
        <f aca="true" t="shared" si="20" ref="BJ17:BJ34">BI17/BH17*100</f>
        <v>41.15671250131206</v>
      </c>
      <c r="BK17" s="11">
        <v>1083.8</v>
      </c>
      <c r="BL17" s="11">
        <v>512.7</v>
      </c>
      <c r="BM17" s="9">
        <f aca="true" t="shared" si="21" ref="BM17:BM32">BL17/BK17*100</f>
        <v>47.30577597342684</v>
      </c>
      <c r="BN17" s="12">
        <v>891.2</v>
      </c>
      <c r="BO17" s="12">
        <v>405.4</v>
      </c>
      <c r="BP17" s="9">
        <f aca="true" t="shared" si="22" ref="BP17:BP34">BO17/BN17*100</f>
        <v>45.489228007181325</v>
      </c>
      <c r="BQ17" s="17">
        <v>70</v>
      </c>
      <c r="BR17" s="12">
        <v>48</v>
      </c>
      <c r="BS17" s="9">
        <f aca="true" t="shared" si="23" ref="BS17:BS32">BR17/BQ17*100</f>
        <v>68.57142857142857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169.20000000000005</v>
      </c>
      <c r="BY17" s="9"/>
    </row>
    <row r="18" spans="1:77" ht="12.75">
      <c r="A18" s="6">
        <v>3</v>
      </c>
      <c r="B18" s="7" t="s">
        <v>36</v>
      </c>
      <c r="C18" s="8">
        <v>3522.7</v>
      </c>
      <c r="D18" s="8">
        <f t="shared" si="0"/>
        <v>1842.0000000000002</v>
      </c>
      <c r="E18" s="9">
        <f t="shared" si="1"/>
        <v>52.28943707951288</v>
      </c>
      <c r="F18" s="10">
        <v>663.2</v>
      </c>
      <c r="G18" s="10">
        <v>396.4</v>
      </c>
      <c r="H18" s="9">
        <f t="shared" si="2"/>
        <v>59.77080820265379</v>
      </c>
      <c r="I18" s="10">
        <v>185.4</v>
      </c>
      <c r="J18" s="10">
        <v>125.9</v>
      </c>
      <c r="K18" s="9">
        <f t="shared" si="3"/>
        <v>67.90722761596548</v>
      </c>
      <c r="L18" s="10">
        <v>24.1</v>
      </c>
      <c r="M18" s="10">
        <v>2.4</v>
      </c>
      <c r="N18" s="9">
        <f t="shared" si="4"/>
        <v>9.95850622406639</v>
      </c>
      <c r="O18" s="10">
        <v>81.2</v>
      </c>
      <c r="P18" s="10">
        <v>25.7</v>
      </c>
      <c r="Q18" s="9">
        <f t="shared" si="5"/>
        <v>31.650246305418715</v>
      </c>
      <c r="R18" s="10">
        <v>211.4</v>
      </c>
      <c r="S18" s="10">
        <v>142.6</v>
      </c>
      <c r="T18" s="9">
        <f t="shared" si="6"/>
        <v>67.45506149479658</v>
      </c>
      <c r="U18" s="10"/>
      <c r="V18" s="10">
        <v>26.5</v>
      </c>
      <c r="W18" s="9" t="e">
        <f t="shared" si="7"/>
        <v>#DIV/0!</v>
      </c>
      <c r="X18" s="10">
        <v>117.7</v>
      </c>
      <c r="Y18" s="10"/>
      <c r="Z18" s="9">
        <f t="shared" si="8"/>
        <v>0</v>
      </c>
      <c r="AA18" s="10">
        <v>36.1</v>
      </c>
      <c r="AB18" s="10">
        <v>21</v>
      </c>
      <c r="AC18" s="9">
        <f t="shared" si="9"/>
        <v>58.17174515235457</v>
      </c>
      <c r="AD18" s="10">
        <v>0</v>
      </c>
      <c r="AE18" s="10"/>
      <c r="AF18" s="9" t="e">
        <f t="shared" si="10"/>
        <v>#DIV/0!</v>
      </c>
      <c r="AG18" s="10">
        <v>2725.9</v>
      </c>
      <c r="AH18" s="10">
        <v>1445.4</v>
      </c>
      <c r="AI18" s="9">
        <f t="shared" si="11"/>
        <v>53.0246890935104</v>
      </c>
      <c r="AJ18" s="9">
        <v>1792</v>
      </c>
      <c r="AK18" s="9">
        <v>925.6</v>
      </c>
      <c r="AL18" s="9">
        <f t="shared" si="12"/>
        <v>51.651785714285715</v>
      </c>
      <c r="AM18" s="9">
        <v>229.6</v>
      </c>
      <c r="AN18" s="9">
        <v>133.9</v>
      </c>
      <c r="AO18" s="9">
        <f t="shared" si="13"/>
        <v>58.318815331010455</v>
      </c>
      <c r="AP18" s="11"/>
      <c r="AQ18" s="11"/>
      <c r="AR18" s="9" t="e">
        <f t="shared" si="14"/>
        <v>#DIV/0!</v>
      </c>
      <c r="AS18" s="10">
        <v>133.6</v>
      </c>
      <c r="AT18" s="10">
        <v>0.2</v>
      </c>
      <c r="AU18" s="9">
        <f t="shared" si="15"/>
        <v>0.14970059880239522</v>
      </c>
      <c r="AV18" s="11">
        <v>3571.1</v>
      </c>
      <c r="AW18" s="11">
        <v>1749.4</v>
      </c>
      <c r="AX18" s="9">
        <f t="shared" si="16"/>
        <v>48.98770686903195</v>
      </c>
      <c r="AY18" s="16">
        <v>696.6</v>
      </c>
      <c r="AZ18" s="11">
        <v>411.9</v>
      </c>
      <c r="BA18" s="9">
        <f t="shared" si="17"/>
        <v>59.130060292850985</v>
      </c>
      <c r="BB18" s="9">
        <v>580.1</v>
      </c>
      <c r="BC18" s="11">
        <v>316.8</v>
      </c>
      <c r="BD18" s="9">
        <f t="shared" si="18"/>
        <v>54.611273918289946</v>
      </c>
      <c r="BE18" s="11">
        <v>0.8</v>
      </c>
      <c r="BF18" s="11"/>
      <c r="BG18" s="9">
        <f t="shared" si="19"/>
        <v>0</v>
      </c>
      <c r="BH18" s="16">
        <v>802.5</v>
      </c>
      <c r="BI18" s="11">
        <v>348.1</v>
      </c>
      <c r="BJ18" s="9">
        <f t="shared" si="20"/>
        <v>43.37694704049844</v>
      </c>
      <c r="BK18" s="11">
        <v>1289</v>
      </c>
      <c r="BL18" s="11">
        <v>728.3</v>
      </c>
      <c r="BM18" s="9">
        <f t="shared" si="21"/>
        <v>56.501163692785106</v>
      </c>
      <c r="BN18" s="12">
        <v>944</v>
      </c>
      <c r="BO18" s="12">
        <v>498.6</v>
      </c>
      <c r="BP18" s="9">
        <f t="shared" si="22"/>
        <v>52.817796610169495</v>
      </c>
      <c r="BQ18" s="12">
        <v>276.2</v>
      </c>
      <c r="BR18" s="12">
        <v>203.5</v>
      </c>
      <c r="BS18" s="9">
        <f t="shared" si="23"/>
        <v>73.67849384503982</v>
      </c>
      <c r="BT18" s="12"/>
      <c r="BU18" s="12"/>
      <c r="BV18" s="9" t="e">
        <f t="shared" si="24"/>
        <v>#DIV/0!</v>
      </c>
      <c r="BW18" s="13">
        <f aca="true" t="shared" si="26" ref="BW18:BW32">SUM(C18-AV18)</f>
        <v>-48.40000000000009</v>
      </c>
      <c r="BX18" s="13">
        <f t="shared" si="25"/>
        <v>92.60000000000014</v>
      </c>
      <c r="BY18" s="9"/>
    </row>
    <row r="19" spans="1:77" ht="12.75">
      <c r="A19" s="6">
        <v>4</v>
      </c>
      <c r="B19" s="7" t="s">
        <v>37</v>
      </c>
      <c r="C19" s="8">
        <v>3884.2</v>
      </c>
      <c r="D19" s="8">
        <f t="shared" si="0"/>
        <v>2110.9</v>
      </c>
      <c r="E19" s="9">
        <f t="shared" si="1"/>
        <v>54.34581123526081</v>
      </c>
      <c r="F19" s="10">
        <v>401.2</v>
      </c>
      <c r="G19" s="10">
        <v>439.4</v>
      </c>
      <c r="H19" s="9">
        <f t="shared" si="2"/>
        <v>109.52143569292123</v>
      </c>
      <c r="I19" s="10">
        <v>94.4</v>
      </c>
      <c r="J19" s="10">
        <v>62.4</v>
      </c>
      <c r="K19" s="9">
        <f t="shared" si="3"/>
        <v>66.10169491525423</v>
      </c>
      <c r="L19" s="10">
        <v>29.9</v>
      </c>
      <c r="M19" s="10">
        <v>97.3</v>
      </c>
      <c r="N19" s="9">
        <f t="shared" si="4"/>
        <v>325.41806020066895</v>
      </c>
      <c r="O19" s="10">
        <v>29.3</v>
      </c>
      <c r="P19" s="10">
        <v>4.5</v>
      </c>
      <c r="Q19" s="9">
        <f t="shared" si="5"/>
        <v>15.358361774744028</v>
      </c>
      <c r="R19" s="10">
        <v>144.4</v>
      </c>
      <c r="S19" s="10">
        <v>203.6</v>
      </c>
      <c r="T19" s="9">
        <f t="shared" si="6"/>
        <v>140.99722991689748</v>
      </c>
      <c r="U19" s="10"/>
      <c r="V19" s="10">
        <v>16.5</v>
      </c>
      <c r="W19" s="9" t="e">
        <f t="shared" si="7"/>
        <v>#DIV/0!</v>
      </c>
      <c r="X19" s="10">
        <v>62.5</v>
      </c>
      <c r="Y19" s="10"/>
      <c r="Z19" s="9">
        <f t="shared" si="8"/>
        <v>0</v>
      </c>
      <c r="AA19" s="10">
        <v>35.6</v>
      </c>
      <c r="AB19" s="10">
        <v>50.3</v>
      </c>
      <c r="AC19" s="9">
        <f t="shared" si="9"/>
        <v>141.29213483146066</v>
      </c>
      <c r="AD19" s="10">
        <v>0</v>
      </c>
      <c r="AE19" s="10"/>
      <c r="AF19" s="9" t="e">
        <f t="shared" si="10"/>
        <v>#DIV/0!</v>
      </c>
      <c r="AG19" s="10">
        <v>2883</v>
      </c>
      <c r="AH19" s="10">
        <v>1279</v>
      </c>
      <c r="AI19" s="9">
        <f t="shared" si="11"/>
        <v>44.363510232396806</v>
      </c>
      <c r="AJ19" s="9">
        <v>1451.3</v>
      </c>
      <c r="AK19" s="9">
        <v>749.7</v>
      </c>
      <c r="AL19" s="9">
        <f t="shared" si="12"/>
        <v>51.657134982429554</v>
      </c>
      <c r="AM19" s="9">
        <v>547.6</v>
      </c>
      <c r="AN19" s="9">
        <v>319.5</v>
      </c>
      <c r="AO19" s="9">
        <f t="shared" si="13"/>
        <v>58.34550766983199</v>
      </c>
      <c r="AP19" s="11"/>
      <c r="AQ19" s="11"/>
      <c r="AR19" s="9" t="e">
        <f t="shared" si="14"/>
        <v>#DIV/0!</v>
      </c>
      <c r="AS19" s="10">
        <v>600</v>
      </c>
      <c r="AT19" s="10">
        <v>392.5</v>
      </c>
      <c r="AU19" s="9">
        <f t="shared" si="15"/>
        <v>65.41666666666667</v>
      </c>
      <c r="AV19" s="11">
        <v>3913.3</v>
      </c>
      <c r="AW19" s="11">
        <v>1461.8</v>
      </c>
      <c r="AX19" s="9">
        <f t="shared" si="16"/>
        <v>37.35466230547108</v>
      </c>
      <c r="AY19" s="11">
        <v>615.3</v>
      </c>
      <c r="AZ19" s="11">
        <v>323.3</v>
      </c>
      <c r="BA19" s="9">
        <f t="shared" si="17"/>
        <v>52.54347472777508</v>
      </c>
      <c r="BB19" s="9">
        <v>598.6</v>
      </c>
      <c r="BC19" s="11">
        <v>323.3</v>
      </c>
      <c r="BD19" s="9">
        <f t="shared" si="18"/>
        <v>54.00935516204477</v>
      </c>
      <c r="BE19" s="11"/>
      <c r="BF19" s="11"/>
      <c r="BG19" s="9" t="e">
        <f t="shared" si="19"/>
        <v>#DIV/0!</v>
      </c>
      <c r="BH19" s="16">
        <v>1335.1</v>
      </c>
      <c r="BI19" s="11">
        <v>700.8</v>
      </c>
      <c r="BJ19" s="9">
        <f t="shared" si="20"/>
        <v>52.490450153546554</v>
      </c>
      <c r="BK19" s="11">
        <v>820.5</v>
      </c>
      <c r="BL19" s="11">
        <v>421.1</v>
      </c>
      <c r="BM19" s="9">
        <f t="shared" si="21"/>
        <v>51.322364411943944</v>
      </c>
      <c r="BN19" s="12">
        <v>605.1</v>
      </c>
      <c r="BO19" s="12">
        <v>319.3</v>
      </c>
      <c r="BP19" s="9">
        <f t="shared" si="22"/>
        <v>52.768137497934234</v>
      </c>
      <c r="BQ19" s="12">
        <v>130.3</v>
      </c>
      <c r="BR19" s="12">
        <v>77</v>
      </c>
      <c r="BS19" s="9">
        <f t="shared" si="23"/>
        <v>59.09439754412893</v>
      </c>
      <c r="BT19" s="12"/>
      <c r="BU19" s="12"/>
      <c r="BV19" s="9" t="e">
        <f t="shared" si="24"/>
        <v>#DIV/0!</v>
      </c>
      <c r="BW19" s="13">
        <f t="shared" si="26"/>
        <v>-29.100000000000364</v>
      </c>
      <c r="BX19" s="13">
        <f t="shared" si="25"/>
        <v>649.1000000000001</v>
      </c>
      <c r="BY19" s="9"/>
    </row>
    <row r="20" spans="1:77" ht="12.75">
      <c r="A20" s="6">
        <v>5</v>
      </c>
      <c r="B20" s="7" t="s">
        <v>38</v>
      </c>
      <c r="C20" s="8">
        <v>3771.7</v>
      </c>
      <c r="D20" s="8">
        <f t="shared" si="0"/>
        <v>2160.7999999999997</v>
      </c>
      <c r="E20" s="9">
        <f t="shared" si="1"/>
        <v>57.28981626322348</v>
      </c>
      <c r="F20" s="10">
        <v>1899.3</v>
      </c>
      <c r="G20" s="10">
        <v>1170.6</v>
      </c>
      <c r="H20" s="9">
        <f t="shared" si="2"/>
        <v>61.63323329647764</v>
      </c>
      <c r="I20" s="10">
        <v>1258.4</v>
      </c>
      <c r="J20" s="10">
        <v>678</v>
      </c>
      <c r="K20" s="9">
        <f t="shared" si="3"/>
        <v>53.8779402415766</v>
      </c>
      <c r="L20" s="10">
        <v>2.3</v>
      </c>
      <c r="M20" s="10"/>
      <c r="N20" s="9">
        <f t="shared" si="4"/>
        <v>0</v>
      </c>
      <c r="O20" s="10">
        <v>57.4</v>
      </c>
      <c r="P20" s="10">
        <v>7.5</v>
      </c>
      <c r="Q20" s="9">
        <f t="shared" si="5"/>
        <v>13.066202090592336</v>
      </c>
      <c r="R20" s="10">
        <v>284</v>
      </c>
      <c r="S20" s="10">
        <v>331.3</v>
      </c>
      <c r="T20" s="9">
        <f t="shared" si="6"/>
        <v>116.6549295774648</v>
      </c>
      <c r="U20" s="10"/>
      <c r="V20" s="10">
        <v>72.7</v>
      </c>
      <c r="W20" s="9" t="e">
        <f t="shared" si="7"/>
        <v>#DIV/0!</v>
      </c>
      <c r="X20" s="10">
        <v>291.2</v>
      </c>
      <c r="Y20" s="10"/>
      <c r="Z20" s="9">
        <f t="shared" si="8"/>
        <v>0</v>
      </c>
      <c r="AA20" s="10"/>
      <c r="AB20" s="10"/>
      <c r="AC20" s="9" t="e">
        <f t="shared" si="9"/>
        <v>#DIV/0!</v>
      </c>
      <c r="AD20" s="10">
        <v>0</v>
      </c>
      <c r="AE20" s="10"/>
      <c r="AF20" s="9" t="e">
        <f t="shared" si="10"/>
        <v>#DIV/0!</v>
      </c>
      <c r="AG20" s="10">
        <v>1682</v>
      </c>
      <c r="AH20" s="10">
        <v>981.3</v>
      </c>
      <c r="AI20" s="9">
        <f t="shared" si="11"/>
        <v>58.34126040428062</v>
      </c>
      <c r="AJ20" s="9">
        <v>828.6</v>
      </c>
      <c r="AK20" s="9">
        <v>428</v>
      </c>
      <c r="AL20" s="9">
        <f t="shared" si="12"/>
        <v>51.65339126237026</v>
      </c>
      <c r="AM20" s="9">
        <v>179.7</v>
      </c>
      <c r="AN20" s="9">
        <v>104.8</v>
      </c>
      <c r="AO20" s="9">
        <f t="shared" si="13"/>
        <v>58.31942125765165</v>
      </c>
      <c r="AP20" s="11"/>
      <c r="AQ20" s="11"/>
      <c r="AR20" s="9" t="e">
        <f t="shared" si="14"/>
        <v>#DIV/0!</v>
      </c>
      <c r="AS20" s="10">
        <v>190.4</v>
      </c>
      <c r="AT20" s="10">
        <v>8.9</v>
      </c>
      <c r="AU20" s="9">
        <f t="shared" si="15"/>
        <v>4.67436974789916</v>
      </c>
      <c r="AV20" s="11">
        <v>3970.1</v>
      </c>
      <c r="AW20" s="11">
        <v>1827.9</v>
      </c>
      <c r="AX20" s="9">
        <f t="shared" si="16"/>
        <v>46.04166141910783</v>
      </c>
      <c r="AY20" s="11">
        <v>628.4</v>
      </c>
      <c r="AZ20" s="11">
        <v>344.5</v>
      </c>
      <c r="BA20" s="9">
        <f t="shared" si="17"/>
        <v>54.82176957352005</v>
      </c>
      <c r="BB20" s="9">
        <v>598.9</v>
      </c>
      <c r="BC20" s="11">
        <v>336.4</v>
      </c>
      <c r="BD20" s="9">
        <f t="shared" si="18"/>
        <v>56.16964434797128</v>
      </c>
      <c r="BE20" s="11"/>
      <c r="BF20" s="11"/>
      <c r="BG20" s="9" t="e">
        <f t="shared" si="19"/>
        <v>#DIV/0!</v>
      </c>
      <c r="BH20" s="11">
        <v>1431.2</v>
      </c>
      <c r="BI20" s="11">
        <v>396.7</v>
      </c>
      <c r="BJ20" s="9">
        <f t="shared" si="20"/>
        <v>27.717998882057017</v>
      </c>
      <c r="BK20" s="11">
        <v>1348.4</v>
      </c>
      <c r="BL20" s="11">
        <v>729.2</v>
      </c>
      <c r="BM20" s="9">
        <f t="shared" si="21"/>
        <v>54.078908335805394</v>
      </c>
      <c r="BN20" s="17">
        <v>988.9</v>
      </c>
      <c r="BO20" s="12">
        <v>525.7</v>
      </c>
      <c r="BP20" s="9">
        <f t="shared" si="22"/>
        <v>53.16007685306907</v>
      </c>
      <c r="BQ20" s="12">
        <v>136.3</v>
      </c>
      <c r="BR20" s="12">
        <v>111.5</v>
      </c>
      <c r="BS20" s="9">
        <f t="shared" si="23"/>
        <v>81.8048422597212</v>
      </c>
      <c r="BT20" s="12"/>
      <c r="BU20" s="12"/>
      <c r="BV20" s="9" t="e">
        <f t="shared" si="24"/>
        <v>#DIV/0!</v>
      </c>
      <c r="BW20" s="13">
        <f t="shared" si="26"/>
        <v>-198.4000000000001</v>
      </c>
      <c r="BX20" s="13">
        <f t="shared" si="25"/>
        <v>332.89999999999964</v>
      </c>
      <c r="BY20" s="9"/>
    </row>
    <row r="21" spans="1:77" ht="12.75">
      <c r="A21" s="6">
        <v>6</v>
      </c>
      <c r="B21" s="7" t="s">
        <v>39</v>
      </c>
      <c r="C21" s="8">
        <v>2855.9</v>
      </c>
      <c r="D21" s="8">
        <f t="shared" si="0"/>
        <v>1582.5</v>
      </c>
      <c r="E21" s="9">
        <f t="shared" si="1"/>
        <v>55.411604047760775</v>
      </c>
      <c r="F21" s="10">
        <v>526</v>
      </c>
      <c r="G21" s="10">
        <v>355.1</v>
      </c>
      <c r="H21" s="9">
        <f t="shared" si="2"/>
        <v>67.50950570342205</v>
      </c>
      <c r="I21" s="10">
        <v>268.1</v>
      </c>
      <c r="J21" s="10">
        <v>145.2</v>
      </c>
      <c r="K21" s="9">
        <f t="shared" si="3"/>
        <v>54.15889593435285</v>
      </c>
      <c r="L21" s="10">
        <v>5.1</v>
      </c>
      <c r="M21" s="10">
        <v>4</v>
      </c>
      <c r="N21" s="9">
        <f t="shared" si="4"/>
        <v>78.43137254901961</v>
      </c>
      <c r="O21" s="10">
        <v>40.2</v>
      </c>
      <c r="P21" s="10">
        <v>14.3</v>
      </c>
      <c r="Q21" s="9">
        <f t="shared" si="5"/>
        <v>35.57213930348259</v>
      </c>
      <c r="R21" s="10">
        <v>155.4</v>
      </c>
      <c r="S21" s="10">
        <v>160.5</v>
      </c>
      <c r="T21" s="9">
        <f t="shared" si="6"/>
        <v>103.28185328185329</v>
      </c>
      <c r="U21" s="10"/>
      <c r="V21" s="10">
        <v>11.5</v>
      </c>
      <c r="W21" s="9" t="e">
        <f t="shared" si="7"/>
        <v>#DIV/0!</v>
      </c>
      <c r="X21" s="10">
        <v>53.9</v>
      </c>
      <c r="Y21" s="10"/>
      <c r="Z21" s="9">
        <f t="shared" si="8"/>
        <v>0</v>
      </c>
      <c r="AA21" s="10">
        <v>0.4</v>
      </c>
      <c r="AB21" s="10"/>
      <c r="AC21" s="9">
        <f t="shared" si="9"/>
        <v>0</v>
      </c>
      <c r="AD21" s="10">
        <v>0</v>
      </c>
      <c r="AE21" s="10"/>
      <c r="AF21" s="9" t="e">
        <f t="shared" si="10"/>
        <v>#DIV/0!</v>
      </c>
      <c r="AG21" s="10">
        <v>2239.9</v>
      </c>
      <c r="AH21" s="10">
        <v>1185.5</v>
      </c>
      <c r="AI21" s="9">
        <f t="shared" si="11"/>
        <v>52.926469931693376</v>
      </c>
      <c r="AJ21" s="9">
        <v>1481.8</v>
      </c>
      <c r="AK21" s="9">
        <v>765.3</v>
      </c>
      <c r="AL21" s="9">
        <f t="shared" si="12"/>
        <v>51.646645971116214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>
        <v>90</v>
      </c>
      <c r="AT21" s="10">
        <v>41.9</v>
      </c>
      <c r="AU21" s="9">
        <f t="shared" si="15"/>
        <v>46.55555555555556</v>
      </c>
      <c r="AV21" s="11">
        <v>2911.6</v>
      </c>
      <c r="AW21" s="11">
        <v>1011.5</v>
      </c>
      <c r="AX21" s="9">
        <f t="shared" si="16"/>
        <v>34.740348949031464</v>
      </c>
      <c r="AY21" s="11">
        <v>626</v>
      </c>
      <c r="AZ21" s="11">
        <v>323.6</v>
      </c>
      <c r="BA21" s="9">
        <f t="shared" si="17"/>
        <v>51.69329073482428</v>
      </c>
      <c r="BB21" s="9">
        <v>595</v>
      </c>
      <c r="BC21" s="11">
        <v>323.6</v>
      </c>
      <c r="BD21" s="9">
        <f t="shared" si="18"/>
        <v>54.386554621848745</v>
      </c>
      <c r="BE21" s="11"/>
      <c r="BF21" s="11"/>
      <c r="BG21" s="9" t="e">
        <f t="shared" si="19"/>
        <v>#DIV/0!</v>
      </c>
      <c r="BH21" s="11">
        <v>801.3</v>
      </c>
      <c r="BI21" s="11">
        <v>311.2</v>
      </c>
      <c r="BJ21" s="9">
        <f t="shared" si="20"/>
        <v>38.8368900536628</v>
      </c>
      <c r="BK21" s="16">
        <v>745.2</v>
      </c>
      <c r="BL21" s="11">
        <v>361.6</v>
      </c>
      <c r="BM21" s="9">
        <f t="shared" si="21"/>
        <v>48.52388620504563</v>
      </c>
      <c r="BN21" s="12">
        <v>529.6</v>
      </c>
      <c r="BO21" s="12">
        <v>285.7</v>
      </c>
      <c r="BP21" s="9">
        <f t="shared" si="22"/>
        <v>53.94637462235649</v>
      </c>
      <c r="BQ21" s="12">
        <v>129.4</v>
      </c>
      <c r="BR21" s="12">
        <v>69.9</v>
      </c>
      <c r="BS21" s="9">
        <f t="shared" si="23"/>
        <v>54.018547140649154</v>
      </c>
      <c r="BT21" s="12"/>
      <c r="BU21" s="12"/>
      <c r="BV21" s="9" t="e">
        <f t="shared" si="24"/>
        <v>#DIV/0!</v>
      </c>
      <c r="BW21" s="13">
        <f t="shared" si="26"/>
        <v>-55.69999999999982</v>
      </c>
      <c r="BX21" s="13">
        <f t="shared" si="25"/>
        <v>571</v>
      </c>
      <c r="BY21" s="9"/>
    </row>
    <row r="22" spans="1:77" ht="12.75">
      <c r="A22" s="6">
        <v>7</v>
      </c>
      <c r="B22" s="7" t="s">
        <v>40</v>
      </c>
      <c r="C22" s="8">
        <v>1568.9</v>
      </c>
      <c r="D22" s="8">
        <f t="shared" si="0"/>
        <v>821.6</v>
      </c>
      <c r="E22" s="9">
        <f t="shared" si="1"/>
        <v>52.36790107718784</v>
      </c>
      <c r="F22" s="10">
        <v>220.7</v>
      </c>
      <c r="G22" s="10">
        <v>87.2</v>
      </c>
      <c r="H22" s="9">
        <f t="shared" si="2"/>
        <v>39.51064793837789</v>
      </c>
      <c r="I22" s="10">
        <v>28.2</v>
      </c>
      <c r="J22" s="10">
        <v>7.7</v>
      </c>
      <c r="K22" s="9">
        <f t="shared" si="3"/>
        <v>27.30496453900709</v>
      </c>
      <c r="L22" s="10"/>
      <c r="M22" s="10"/>
      <c r="N22" s="9" t="e">
        <f t="shared" si="4"/>
        <v>#DIV/0!</v>
      </c>
      <c r="O22" s="10">
        <v>25.9</v>
      </c>
      <c r="P22" s="10">
        <v>9.6</v>
      </c>
      <c r="Q22" s="9">
        <f t="shared" si="5"/>
        <v>37.06563706563706</v>
      </c>
      <c r="R22" s="10">
        <v>84</v>
      </c>
      <c r="S22" s="10">
        <v>43.8</v>
      </c>
      <c r="T22" s="9">
        <f t="shared" si="6"/>
        <v>52.14285714285714</v>
      </c>
      <c r="U22" s="10"/>
      <c r="V22" s="10">
        <v>11.4</v>
      </c>
      <c r="W22" s="9" t="e">
        <f t="shared" si="7"/>
        <v>#DIV/0!</v>
      </c>
      <c r="X22" s="10">
        <v>62</v>
      </c>
      <c r="Y22" s="10"/>
      <c r="Z22" s="9">
        <f t="shared" si="8"/>
        <v>0</v>
      </c>
      <c r="AA22" s="10">
        <v>14.1</v>
      </c>
      <c r="AB22" s="10">
        <v>6.6</v>
      </c>
      <c r="AC22" s="9">
        <f t="shared" si="9"/>
        <v>46.808510638297875</v>
      </c>
      <c r="AD22" s="10">
        <v>0</v>
      </c>
      <c r="AE22" s="10"/>
      <c r="AF22" s="9" t="e">
        <f t="shared" si="10"/>
        <v>#DIV/0!</v>
      </c>
      <c r="AG22" s="10">
        <v>1326.9</v>
      </c>
      <c r="AH22" s="10">
        <v>720.6</v>
      </c>
      <c r="AI22" s="9">
        <f t="shared" si="11"/>
        <v>54.3070314266335</v>
      </c>
      <c r="AJ22" s="9">
        <v>1030.5</v>
      </c>
      <c r="AK22" s="9">
        <v>532.3</v>
      </c>
      <c r="AL22" s="9">
        <f t="shared" si="12"/>
        <v>51.654536632702566</v>
      </c>
      <c r="AM22" s="9">
        <v>133.6</v>
      </c>
      <c r="AN22" s="9">
        <v>77.9</v>
      </c>
      <c r="AO22" s="9">
        <f t="shared" si="13"/>
        <v>58.30838323353294</v>
      </c>
      <c r="AP22" s="11"/>
      <c r="AQ22" s="11"/>
      <c r="AR22" s="9" t="e">
        <f t="shared" si="14"/>
        <v>#DIV/0!</v>
      </c>
      <c r="AS22" s="10">
        <v>21.4</v>
      </c>
      <c r="AT22" s="10">
        <v>13.8</v>
      </c>
      <c r="AU22" s="9">
        <f t="shared" si="15"/>
        <v>64.48598130841123</v>
      </c>
      <c r="AV22" s="11">
        <v>1568.9</v>
      </c>
      <c r="AW22" s="11">
        <v>701.4</v>
      </c>
      <c r="AX22" s="9">
        <f t="shared" si="16"/>
        <v>44.706482248709285</v>
      </c>
      <c r="AY22" s="11">
        <v>620</v>
      </c>
      <c r="AZ22" s="11">
        <v>298.2</v>
      </c>
      <c r="BA22" s="9">
        <f t="shared" si="17"/>
        <v>48.096774193548384</v>
      </c>
      <c r="BB22" s="9">
        <v>598.6</v>
      </c>
      <c r="BC22" s="11">
        <v>297.2</v>
      </c>
      <c r="BD22" s="9">
        <f t="shared" si="18"/>
        <v>49.649181423321075</v>
      </c>
      <c r="BE22" s="11"/>
      <c r="BF22" s="11"/>
      <c r="BG22" s="9" t="e">
        <f t="shared" si="19"/>
        <v>#DIV/0!</v>
      </c>
      <c r="BH22" s="16">
        <v>334.1</v>
      </c>
      <c r="BI22" s="11">
        <v>98.5</v>
      </c>
      <c r="BJ22" s="9">
        <f t="shared" si="20"/>
        <v>29.482190960790184</v>
      </c>
      <c r="BK22" s="11">
        <v>552.2</v>
      </c>
      <c r="BL22" s="11">
        <v>289.3</v>
      </c>
      <c r="BM22" s="9">
        <f t="shared" si="21"/>
        <v>52.39043824701195</v>
      </c>
      <c r="BN22" s="12">
        <v>425.8</v>
      </c>
      <c r="BO22" s="12">
        <v>232.8</v>
      </c>
      <c r="BP22" s="9">
        <f t="shared" si="22"/>
        <v>54.673555659934244</v>
      </c>
      <c r="BQ22" s="12">
        <v>79</v>
      </c>
      <c r="BR22" s="12">
        <v>33.5</v>
      </c>
      <c r="BS22" s="9">
        <f>BR22/BQ22*100</f>
        <v>42.405063291139236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120.20000000000005</v>
      </c>
      <c r="BY22" s="9"/>
    </row>
    <row r="23" spans="1:77" ht="12.75">
      <c r="A23" s="6">
        <v>8</v>
      </c>
      <c r="B23" s="7" t="s">
        <v>41</v>
      </c>
      <c r="C23" s="8">
        <v>3222</v>
      </c>
      <c r="D23" s="8">
        <f t="shared" si="0"/>
        <v>2132.3</v>
      </c>
      <c r="E23" s="9">
        <f t="shared" si="1"/>
        <v>66.17939168218498</v>
      </c>
      <c r="F23" s="10">
        <v>803.5</v>
      </c>
      <c r="G23" s="10">
        <v>505.4</v>
      </c>
      <c r="H23" s="9">
        <f t="shared" si="2"/>
        <v>62.89981331673926</v>
      </c>
      <c r="I23" s="10">
        <v>306.3</v>
      </c>
      <c r="J23" s="10">
        <v>153.2</v>
      </c>
      <c r="K23" s="9">
        <f t="shared" si="3"/>
        <v>50.016323865491344</v>
      </c>
      <c r="L23" s="10"/>
      <c r="M23" s="10"/>
      <c r="N23" s="9" t="e">
        <f t="shared" si="4"/>
        <v>#DIV/0!</v>
      </c>
      <c r="O23" s="10">
        <v>56</v>
      </c>
      <c r="P23" s="10">
        <v>14.6</v>
      </c>
      <c r="Q23" s="9">
        <f t="shared" si="5"/>
        <v>26.071428571428573</v>
      </c>
      <c r="R23" s="10">
        <v>402.4</v>
      </c>
      <c r="S23" s="10">
        <v>330.8</v>
      </c>
      <c r="T23" s="9">
        <f t="shared" si="6"/>
        <v>82.20675944333998</v>
      </c>
      <c r="U23" s="10"/>
      <c r="V23" s="10">
        <v>1.5</v>
      </c>
      <c r="W23" s="9" t="e">
        <f t="shared" si="7"/>
        <v>#DIV/0!</v>
      </c>
      <c r="X23" s="10">
        <v>28.7</v>
      </c>
      <c r="Y23" s="10"/>
      <c r="Z23" s="9">
        <f t="shared" si="8"/>
        <v>0</v>
      </c>
      <c r="AA23" s="10">
        <v>0.2</v>
      </c>
      <c r="AB23" s="10"/>
      <c r="AC23" s="9">
        <f t="shared" si="9"/>
        <v>0</v>
      </c>
      <c r="AD23" s="10">
        <v>0</v>
      </c>
      <c r="AE23" s="10"/>
      <c r="AF23" s="9" t="e">
        <f t="shared" si="10"/>
        <v>#DIV/0!</v>
      </c>
      <c r="AG23" s="10">
        <v>2281.4</v>
      </c>
      <c r="AH23" s="10">
        <v>1561.1</v>
      </c>
      <c r="AI23" s="9">
        <f t="shared" si="11"/>
        <v>68.42728149381958</v>
      </c>
      <c r="AJ23" s="9">
        <v>1335.4</v>
      </c>
      <c r="AK23" s="9">
        <v>689.8</v>
      </c>
      <c r="AL23" s="9">
        <f t="shared" si="12"/>
        <v>51.65493485098097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>
        <v>137</v>
      </c>
      <c r="AT23" s="10">
        <v>65.8</v>
      </c>
      <c r="AU23" s="9">
        <f t="shared" si="15"/>
        <v>48.02919708029197</v>
      </c>
      <c r="AV23" s="11">
        <v>3517</v>
      </c>
      <c r="AW23" s="11">
        <v>1657.3</v>
      </c>
      <c r="AX23" s="9">
        <f t="shared" si="16"/>
        <v>47.122547625817454</v>
      </c>
      <c r="AY23" s="11">
        <v>710.9</v>
      </c>
      <c r="AZ23" s="11">
        <v>344.3</v>
      </c>
      <c r="BA23" s="9">
        <f t="shared" si="17"/>
        <v>48.431565621043745</v>
      </c>
      <c r="BB23" s="9">
        <v>693.9</v>
      </c>
      <c r="BC23" s="11">
        <v>344.3</v>
      </c>
      <c r="BD23" s="9">
        <f t="shared" si="18"/>
        <v>49.61810059086324</v>
      </c>
      <c r="BE23" s="11">
        <v>35.8</v>
      </c>
      <c r="BF23" s="11">
        <v>19.2</v>
      </c>
      <c r="BG23" s="9">
        <f t="shared" si="19"/>
        <v>53.63128491620112</v>
      </c>
      <c r="BH23" s="11">
        <v>1884.5</v>
      </c>
      <c r="BI23" s="11">
        <v>943.8</v>
      </c>
      <c r="BJ23" s="9">
        <f t="shared" si="20"/>
        <v>50.08224993366941</v>
      </c>
      <c r="BK23" s="11">
        <v>836.9</v>
      </c>
      <c r="BL23" s="11">
        <v>335.1</v>
      </c>
      <c r="BM23" s="9">
        <f t="shared" si="21"/>
        <v>40.04062612020552</v>
      </c>
      <c r="BN23" s="12">
        <v>557.9</v>
      </c>
      <c r="BO23" s="12">
        <v>276.5</v>
      </c>
      <c r="BP23" s="9">
        <f t="shared" si="22"/>
        <v>49.560853199498126</v>
      </c>
      <c r="BQ23" s="17">
        <v>45</v>
      </c>
      <c r="BR23" s="12">
        <v>18.9</v>
      </c>
      <c r="BS23" s="9">
        <f t="shared" si="23"/>
        <v>42</v>
      </c>
      <c r="BT23" s="12"/>
      <c r="BU23" s="12"/>
      <c r="BV23" s="9" t="e">
        <f t="shared" si="24"/>
        <v>#DIV/0!</v>
      </c>
      <c r="BW23" s="13">
        <f t="shared" si="26"/>
        <v>-295</v>
      </c>
      <c r="BX23" s="13">
        <f t="shared" si="25"/>
        <v>475.0000000000002</v>
      </c>
      <c r="BY23" s="9"/>
    </row>
    <row r="24" spans="1:77" ht="12.75">
      <c r="A24" s="6">
        <v>9</v>
      </c>
      <c r="B24" s="7" t="s">
        <v>42</v>
      </c>
      <c r="C24" s="8">
        <f>F24+AG24+AS24</f>
        <v>7742.5</v>
      </c>
      <c r="D24" s="8">
        <f t="shared" si="0"/>
        <v>4812.1</v>
      </c>
      <c r="E24" s="9">
        <f t="shared" si="1"/>
        <v>62.15175976751696</v>
      </c>
      <c r="F24" s="10">
        <v>1281.3</v>
      </c>
      <c r="G24" s="10">
        <v>525.2</v>
      </c>
      <c r="H24" s="9">
        <f t="shared" si="2"/>
        <v>40.989619917271526</v>
      </c>
      <c r="I24" s="10">
        <v>687.5</v>
      </c>
      <c r="J24" s="10">
        <v>360.9</v>
      </c>
      <c r="K24" s="9">
        <f t="shared" si="3"/>
        <v>52.49454545454545</v>
      </c>
      <c r="L24" s="10">
        <v>113.2</v>
      </c>
      <c r="M24" s="10"/>
      <c r="N24" s="9">
        <f t="shared" si="4"/>
        <v>0</v>
      </c>
      <c r="O24" s="10">
        <v>67.6</v>
      </c>
      <c r="P24" s="10">
        <v>7.4</v>
      </c>
      <c r="Q24" s="9">
        <f t="shared" si="5"/>
        <v>10.946745562130179</v>
      </c>
      <c r="R24" s="10">
        <v>349.2</v>
      </c>
      <c r="S24" s="10">
        <v>91.4</v>
      </c>
      <c r="T24" s="9">
        <f t="shared" si="6"/>
        <v>26.174112256586486</v>
      </c>
      <c r="U24" s="10"/>
      <c r="V24" s="10">
        <v>7</v>
      </c>
      <c r="W24" s="9" t="e">
        <f t="shared" si="7"/>
        <v>#DIV/0!</v>
      </c>
      <c r="X24" s="10">
        <v>42.8</v>
      </c>
      <c r="Y24" s="10">
        <v>37.3</v>
      </c>
      <c r="Z24" s="9">
        <f t="shared" si="8"/>
        <v>87.14953271028037</v>
      </c>
      <c r="AA24" s="10">
        <v>0.2</v>
      </c>
      <c r="AB24" s="10"/>
      <c r="AC24" s="9">
        <f t="shared" si="9"/>
        <v>0</v>
      </c>
      <c r="AD24" s="10">
        <v>0</v>
      </c>
      <c r="AE24" s="10"/>
      <c r="AF24" s="9" t="e">
        <f t="shared" si="10"/>
        <v>#DIV/0!</v>
      </c>
      <c r="AG24" s="10">
        <v>6151.2</v>
      </c>
      <c r="AH24" s="10">
        <v>3985.8</v>
      </c>
      <c r="AI24" s="9">
        <f t="shared" si="11"/>
        <v>64.79711275848615</v>
      </c>
      <c r="AJ24" s="9">
        <v>2439.4</v>
      </c>
      <c r="AK24" s="9">
        <v>1460</v>
      </c>
      <c r="AL24" s="9">
        <f t="shared" si="12"/>
        <v>59.85078297942117</v>
      </c>
      <c r="AM24" s="9">
        <v>364.8</v>
      </c>
      <c r="AN24" s="9">
        <v>212.8</v>
      </c>
      <c r="AO24" s="9">
        <f t="shared" si="13"/>
        <v>58.333333333333336</v>
      </c>
      <c r="AP24" s="11"/>
      <c r="AQ24" s="11"/>
      <c r="AR24" s="9" t="e">
        <f t="shared" si="14"/>
        <v>#DIV/0!</v>
      </c>
      <c r="AS24" s="10">
        <v>310</v>
      </c>
      <c r="AT24" s="10">
        <v>301.1</v>
      </c>
      <c r="AU24" s="9">
        <f t="shared" si="15"/>
        <v>97.12903225806451</v>
      </c>
      <c r="AV24" s="11">
        <v>7805.8</v>
      </c>
      <c r="AW24" s="11">
        <v>4533.2</v>
      </c>
      <c r="AX24" s="9">
        <f t="shared" si="16"/>
        <v>58.07476491839401</v>
      </c>
      <c r="AY24" s="11">
        <v>812.7</v>
      </c>
      <c r="AZ24" s="11">
        <v>357.7</v>
      </c>
      <c r="BA24" s="9">
        <f t="shared" si="17"/>
        <v>44.01378122308354</v>
      </c>
      <c r="BB24" s="9">
        <v>809.7</v>
      </c>
      <c r="BC24" s="11">
        <v>357.7</v>
      </c>
      <c r="BD24" s="9">
        <f t="shared" si="18"/>
        <v>44.17685562554032</v>
      </c>
      <c r="BE24" s="11"/>
      <c r="BF24" s="11"/>
      <c r="BG24" s="9" t="e">
        <f t="shared" si="19"/>
        <v>#DIV/0!</v>
      </c>
      <c r="BH24" s="11">
        <v>1855.8</v>
      </c>
      <c r="BI24" s="11">
        <v>1182.3</v>
      </c>
      <c r="BJ24" s="9">
        <f t="shared" si="20"/>
        <v>63.70837374717103</v>
      </c>
      <c r="BK24" s="11">
        <v>3275.7</v>
      </c>
      <c r="BL24" s="11">
        <v>2451.2</v>
      </c>
      <c r="BM24" s="9">
        <f t="shared" si="21"/>
        <v>74.82980736941722</v>
      </c>
      <c r="BN24" s="12">
        <v>0</v>
      </c>
      <c r="BO24" s="12"/>
      <c r="BP24" s="9" t="e">
        <f t="shared" si="22"/>
        <v>#DIV/0!</v>
      </c>
      <c r="BQ24" s="12">
        <v>0</v>
      </c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-63.30000000000018</v>
      </c>
      <c r="BX24" s="13">
        <f t="shared" si="25"/>
        <v>278.90000000000055</v>
      </c>
      <c r="BY24" s="9"/>
    </row>
    <row r="25" spans="1:77" ht="15.75" customHeight="1">
      <c r="A25" s="6">
        <v>10</v>
      </c>
      <c r="B25" s="7" t="s">
        <v>43</v>
      </c>
      <c r="C25" s="8">
        <f>F25+AG25+AS25</f>
        <v>3188.5</v>
      </c>
      <c r="D25" s="8">
        <f t="shared" si="0"/>
        <v>1636.1000000000001</v>
      </c>
      <c r="E25" s="9">
        <f t="shared" si="1"/>
        <v>51.312529402540385</v>
      </c>
      <c r="F25" s="10">
        <v>230</v>
      </c>
      <c r="G25" s="10">
        <v>97.8</v>
      </c>
      <c r="H25" s="9">
        <f t="shared" si="2"/>
        <v>42.52173913043478</v>
      </c>
      <c r="I25" s="10">
        <v>86.5</v>
      </c>
      <c r="J25" s="10">
        <v>24.9</v>
      </c>
      <c r="K25" s="9">
        <f t="shared" si="3"/>
        <v>28.786127167630056</v>
      </c>
      <c r="L25" s="10">
        <v>0.1</v>
      </c>
      <c r="M25" s="10"/>
      <c r="N25" s="9">
        <f t="shared" si="4"/>
        <v>0</v>
      </c>
      <c r="O25" s="10">
        <v>31.1</v>
      </c>
      <c r="P25" s="10">
        <v>4.5</v>
      </c>
      <c r="Q25" s="9">
        <f t="shared" si="5"/>
        <v>14.469453376205788</v>
      </c>
      <c r="R25" s="10">
        <v>91.6</v>
      </c>
      <c r="S25" s="10">
        <v>66.5</v>
      </c>
      <c r="T25" s="9">
        <f t="shared" si="6"/>
        <v>72.59825327510917</v>
      </c>
      <c r="U25" s="10"/>
      <c r="V25" s="10">
        <v>2</v>
      </c>
      <c r="W25" s="9" t="e">
        <f t="shared" si="7"/>
        <v>#DIV/0!</v>
      </c>
      <c r="X25" s="10">
        <v>11.3</v>
      </c>
      <c r="Y25" s="10"/>
      <c r="Z25" s="9">
        <f t="shared" si="8"/>
        <v>0</v>
      </c>
      <c r="AA25" s="10">
        <v>6.4</v>
      </c>
      <c r="AB25" s="10"/>
      <c r="AC25" s="9">
        <f t="shared" si="9"/>
        <v>0</v>
      </c>
      <c r="AD25" s="10">
        <v>0</v>
      </c>
      <c r="AE25" s="10"/>
      <c r="AF25" s="9" t="e">
        <f t="shared" si="10"/>
        <v>#DIV/0!</v>
      </c>
      <c r="AG25" s="10">
        <v>2769.8</v>
      </c>
      <c r="AH25" s="10">
        <v>1462.9</v>
      </c>
      <c r="AI25" s="9">
        <f t="shared" si="11"/>
        <v>52.816087804173584</v>
      </c>
      <c r="AJ25" s="9">
        <v>1376</v>
      </c>
      <c r="AK25" s="9">
        <v>710.7</v>
      </c>
      <c r="AL25" s="9">
        <f t="shared" si="12"/>
        <v>51.64970930232558</v>
      </c>
      <c r="AM25" s="9">
        <v>347.3</v>
      </c>
      <c r="AN25" s="9">
        <v>202.6</v>
      </c>
      <c r="AO25" s="9">
        <f t="shared" si="13"/>
        <v>58.33573279585372</v>
      </c>
      <c r="AP25" s="11"/>
      <c r="AQ25" s="11"/>
      <c r="AR25" s="9" t="e">
        <f t="shared" si="14"/>
        <v>#DIV/0!</v>
      </c>
      <c r="AS25" s="10">
        <v>188.7</v>
      </c>
      <c r="AT25" s="10">
        <v>75.4</v>
      </c>
      <c r="AU25" s="9">
        <f t="shared" si="15"/>
        <v>39.957604663487025</v>
      </c>
      <c r="AV25" s="11">
        <v>3208.8</v>
      </c>
      <c r="AW25" s="11">
        <v>1545.9</v>
      </c>
      <c r="AX25" s="9">
        <f t="shared" si="16"/>
        <v>48.17688855646971</v>
      </c>
      <c r="AY25" s="11">
        <v>613.3</v>
      </c>
      <c r="AZ25" s="11">
        <v>318.9</v>
      </c>
      <c r="BA25" s="9">
        <f t="shared" si="17"/>
        <v>51.997391162563176</v>
      </c>
      <c r="BB25" s="9">
        <v>597.6</v>
      </c>
      <c r="BC25" s="11">
        <v>318.9</v>
      </c>
      <c r="BD25" s="9">
        <f t="shared" si="18"/>
        <v>53.36345381526104</v>
      </c>
      <c r="BE25" s="11"/>
      <c r="BF25" s="11"/>
      <c r="BG25" s="9" t="e">
        <f t="shared" si="19"/>
        <v>#DIV/0!</v>
      </c>
      <c r="BH25" s="11">
        <v>642.5</v>
      </c>
      <c r="BI25" s="11">
        <v>265.6</v>
      </c>
      <c r="BJ25" s="9">
        <f t="shared" si="20"/>
        <v>41.33852140077821</v>
      </c>
      <c r="BK25" s="16">
        <v>790.4</v>
      </c>
      <c r="BL25" s="11">
        <v>404.8</v>
      </c>
      <c r="BM25" s="9">
        <f t="shared" si="21"/>
        <v>51.21457489878543</v>
      </c>
      <c r="BN25" s="12">
        <v>635</v>
      </c>
      <c r="BO25" s="12">
        <v>326</v>
      </c>
      <c r="BP25" s="9">
        <f t="shared" si="22"/>
        <v>51.338582677165356</v>
      </c>
      <c r="BQ25" s="17">
        <v>69.2</v>
      </c>
      <c r="BR25" s="12">
        <v>54.8</v>
      </c>
      <c r="BS25" s="9">
        <f t="shared" si="23"/>
        <v>79.19075144508669</v>
      </c>
      <c r="BT25" s="12"/>
      <c r="BU25" s="12"/>
      <c r="BV25" s="9" t="e">
        <f t="shared" si="24"/>
        <v>#DIV/0!</v>
      </c>
      <c r="BW25" s="13">
        <f t="shared" si="26"/>
        <v>-20.300000000000182</v>
      </c>
      <c r="BX25" s="13">
        <f t="shared" si="25"/>
        <v>90.20000000000005</v>
      </c>
      <c r="BY25" s="9"/>
    </row>
    <row r="26" spans="1:77" ht="12.75">
      <c r="A26" s="6">
        <v>11</v>
      </c>
      <c r="B26" s="7" t="s">
        <v>44</v>
      </c>
      <c r="C26" s="8">
        <f>F26+AG26+AS26</f>
        <v>2269.7</v>
      </c>
      <c r="D26" s="8">
        <f t="shared" si="0"/>
        <v>1154.7</v>
      </c>
      <c r="E26" s="9">
        <f t="shared" si="1"/>
        <v>50.87456492047407</v>
      </c>
      <c r="F26" s="10">
        <v>157.2</v>
      </c>
      <c r="G26" s="10">
        <v>67.9</v>
      </c>
      <c r="H26" s="9">
        <f t="shared" si="2"/>
        <v>43.19338422391858</v>
      </c>
      <c r="I26" s="10">
        <v>36.2</v>
      </c>
      <c r="J26" s="10">
        <v>19.5</v>
      </c>
      <c r="K26" s="9">
        <f t="shared" si="3"/>
        <v>53.86740331491713</v>
      </c>
      <c r="L26" s="10">
        <v>3.9</v>
      </c>
      <c r="M26" s="10">
        <v>1.2</v>
      </c>
      <c r="N26" s="9">
        <f t="shared" si="4"/>
        <v>30.76923076923077</v>
      </c>
      <c r="O26" s="10">
        <v>28</v>
      </c>
      <c r="P26" s="10">
        <v>5.4</v>
      </c>
      <c r="Q26" s="9">
        <f t="shared" si="5"/>
        <v>19.28571428571429</v>
      </c>
      <c r="R26" s="10">
        <v>62.7</v>
      </c>
      <c r="S26" s="10">
        <v>22.7</v>
      </c>
      <c r="T26" s="9">
        <f t="shared" si="6"/>
        <v>36.20414673046252</v>
      </c>
      <c r="U26" s="10"/>
      <c r="V26" s="10">
        <v>1</v>
      </c>
      <c r="W26" s="9" t="e">
        <f t="shared" si="7"/>
        <v>#DIV/0!</v>
      </c>
      <c r="X26" s="10">
        <v>21.5</v>
      </c>
      <c r="Y26" s="10">
        <v>9.8</v>
      </c>
      <c r="Z26" s="9">
        <f t="shared" si="8"/>
        <v>45.58139534883721</v>
      </c>
      <c r="AA26" s="10"/>
      <c r="AB26" s="10"/>
      <c r="AC26" s="9" t="e">
        <f t="shared" si="9"/>
        <v>#DIV/0!</v>
      </c>
      <c r="AD26" s="10">
        <v>0</v>
      </c>
      <c r="AE26" s="10"/>
      <c r="AF26" s="9" t="e">
        <f t="shared" si="10"/>
        <v>#DIV/0!</v>
      </c>
      <c r="AG26" s="10">
        <v>1900</v>
      </c>
      <c r="AH26" s="10">
        <v>965.6</v>
      </c>
      <c r="AI26" s="9">
        <f t="shared" si="11"/>
        <v>50.821052631578944</v>
      </c>
      <c r="AJ26" s="9">
        <v>1341.9</v>
      </c>
      <c r="AK26" s="9">
        <v>693.3</v>
      </c>
      <c r="AL26" s="9">
        <f t="shared" si="12"/>
        <v>51.66554884864743</v>
      </c>
      <c r="AM26" s="9">
        <v>160.5</v>
      </c>
      <c r="AN26" s="9">
        <v>93.6</v>
      </c>
      <c r="AO26" s="9">
        <f t="shared" si="13"/>
        <v>58.3177570093458</v>
      </c>
      <c r="AP26" s="11"/>
      <c r="AQ26" s="11"/>
      <c r="AR26" s="9" t="e">
        <f t="shared" si="14"/>
        <v>#DIV/0!</v>
      </c>
      <c r="AS26" s="10">
        <v>212.5</v>
      </c>
      <c r="AT26" s="10">
        <v>121.2</v>
      </c>
      <c r="AU26" s="9">
        <f t="shared" si="15"/>
        <v>57.03529411764706</v>
      </c>
      <c r="AV26" s="11">
        <v>2338.1</v>
      </c>
      <c r="AW26" s="11">
        <v>784.3</v>
      </c>
      <c r="AX26" s="9">
        <f t="shared" si="16"/>
        <v>33.54433086694325</v>
      </c>
      <c r="AY26" s="11">
        <v>603.8</v>
      </c>
      <c r="AZ26" s="11">
        <v>294.3</v>
      </c>
      <c r="BA26" s="9">
        <f t="shared" si="17"/>
        <v>48.74130506790328</v>
      </c>
      <c r="BB26" s="9">
        <v>583.6</v>
      </c>
      <c r="BC26" s="11">
        <v>293.1</v>
      </c>
      <c r="BD26" s="9">
        <f t="shared" si="18"/>
        <v>50.22275531185743</v>
      </c>
      <c r="BE26" s="11">
        <v>50</v>
      </c>
      <c r="BF26" s="11">
        <v>50</v>
      </c>
      <c r="BG26" s="9">
        <f t="shared" si="19"/>
        <v>100</v>
      </c>
      <c r="BH26" s="16">
        <v>611.5</v>
      </c>
      <c r="BI26" s="11">
        <v>180.7</v>
      </c>
      <c r="BJ26" s="9">
        <f t="shared" si="20"/>
        <v>29.550286181520846</v>
      </c>
      <c r="BK26" s="11">
        <v>586.8</v>
      </c>
      <c r="BL26" s="11">
        <v>248</v>
      </c>
      <c r="BM26" s="9">
        <f t="shared" si="21"/>
        <v>42.26312201772325</v>
      </c>
      <c r="BN26" s="12">
        <v>420</v>
      </c>
      <c r="BO26" s="12">
        <v>227.1</v>
      </c>
      <c r="BP26" s="9">
        <f t="shared" si="22"/>
        <v>54.07142857142857</v>
      </c>
      <c r="BQ26" s="12">
        <v>67.2</v>
      </c>
      <c r="BR26" s="12"/>
      <c r="BS26" s="9">
        <f t="shared" si="23"/>
        <v>0</v>
      </c>
      <c r="BT26" s="12"/>
      <c r="BU26" s="12"/>
      <c r="BV26" s="9" t="e">
        <f t="shared" si="24"/>
        <v>#DIV/0!</v>
      </c>
      <c r="BW26" s="13">
        <f t="shared" si="26"/>
        <v>-68.40000000000009</v>
      </c>
      <c r="BX26" s="13">
        <f t="shared" si="25"/>
        <v>370.4000000000001</v>
      </c>
      <c r="BY26" s="9"/>
    </row>
    <row r="27" spans="1:77" ht="12.75">
      <c r="A27" s="6">
        <v>12</v>
      </c>
      <c r="B27" s="7" t="s">
        <v>45</v>
      </c>
      <c r="C27" s="8">
        <f>F27+AG27+AS27</f>
        <v>3009.8</v>
      </c>
      <c r="D27" s="8">
        <f t="shared" si="0"/>
        <v>1795.6000000000001</v>
      </c>
      <c r="E27" s="9">
        <f t="shared" si="1"/>
        <v>59.65844906638315</v>
      </c>
      <c r="F27" s="10">
        <v>649.4</v>
      </c>
      <c r="G27" s="10">
        <v>626.3</v>
      </c>
      <c r="H27" s="9">
        <f t="shared" si="2"/>
        <v>96.44287034185402</v>
      </c>
      <c r="I27" s="10">
        <v>68</v>
      </c>
      <c r="J27" s="10">
        <v>46.6</v>
      </c>
      <c r="K27" s="9">
        <f t="shared" si="3"/>
        <v>68.52941176470588</v>
      </c>
      <c r="L27" s="10"/>
      <c r="M27" s="10">
        <v>1.5</v>
      </c>
      <c r="N27" s="9" t="e">
        <f t="shared" si="4"/>
        <v>#DIV/0!</v>
      </c>
      <c r="O27" s="10">
        <v>46.2</v>
      </c>
      <c r="P27" s="10">
        <v>10.5</v>
      </c>
      <c r="Q27" s="9">
        <f t="shared" si="5"/>
        <v>22.727272727272727</v>
      </c>
      <c r="R27" s="10">
        <v>204.4</v>
      </c>
      <c r="S27" s="10">
        <v>78.8</v>
      </c>
      <c r="T27" s="9">
        <f t="shared" si="6"/>
        <v>38.551859099804304</v>
      </c>
      <c r="U27" s="10"/>
      <c r="V27" s="10">
        <v>488.6</v>
      </c>
      <c r="W27" s="9" t="e">
        <f t="shared" si="7"/>
        <v>#DIV/0!</v>
      </c>
      <c r="X27" s="10">
        <v>325.6</v>
      </c>
      <c r="Y27" s="10"/>
      <c r="Z27" s="9">
        <f t="shared" si="8"/>
        <v>0</v>
      </c>
      <c r="AA27" s="10">
        <v>0.2</v>
      </c>
      <c r="AB27" s="10">
        <v>0.2</v>
      </c>
      <c r="AC27" s="9">
        <f t="shared" si="9"/>
        <v>100</v>
      </c>
      <c r="AD27" s="10">
        <v>0</v>
      </c>
      <c r="AE27" s="10"/>
      <c r="AF27" s="9" t="e">
        <f t="shared" si="10"/>
        <v>#DIV/0!</v>
      </c>
      <c r="AG27" s="10">
        <v>2270.4</v>
      </c>
      <c r="AH27" s="10">
        <v>1065.4</v>
      </c>
      <c r="AI27" s="9">
        <f t="shared" si="11"/>
        <v>46.925651867512336</v>
      </c>
      <c r="AJ27" s="9">
        <v>1694.7</v>
      </c>
      <c r="AK27" s="9">
        <v>875.4</v>
      </c>
      <c r="AL27" s="9">
        <f t="shared" si="12"/>
        <v>51.65516020534607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>
        <v>90</v>
      </c>
      <c r="AT27" s="10">
        <v>103.9</v>
      </c>
      <c r="AU27" s="9">
        <f t="shared" si="15"/>
        <v>115.44444444444446</v>
      </c>
      <c r="AV27" s="11">
        <v>3186.7</v>
      </c>
      <c r="AW27" s="11">
        <v>1161.8</v>
      </c>
      <c r="AX27" s="9">
        <f t="shared" si="16"/>
        <v>36.457777638309224</v>
      </c>
      <c r="AY27" s="16">
        <v>633.5</v>
      </c>
      <c r="AZ27" s="11">
        <v>272.3</v>
      </c>
      <c r="BA27" s="9">
        <f t="shared" si="17"/>
        <v>42.98342541436464</v>
      </c>
      <c r="BB27" s="9">
        <v>598.9</v>
      </c>
      <c r="BC27" s="11">
        <v>267.7</v>
      </c>
      <c r="BD27" s="9">
        <f t="shared" si="18"/>
        <v>44.69861412589748</v>
      </c>
      <c r="BE27" s="11"/>
      <c r="BF27" s="11"/>
      <c r="BG27" s="9" t="e">
        <f t="shared" si="19"/>
        <v>#DIV/0!</v>
      </c>
      <c r="BH27" s="16">
        <v>914.4</v>
      </c>
      <c r="BI27" s="11">
        <v>453.1</v>
      </c>
      <c r="BJ27" s="9">
        <f t="shared" si="20"/>
        <v>49.55161854768154</v>
      </c>
      <c r="BK27" s="11">
        <v>997.9</v>
      </c>
      <c r="BL27" s="11">
        <v>426</v>
      </c>
      <c r="BM27" s="9">
        <f t="shared" si="21"/>
        <v>42.689648261348836</v>
      </c>
      <c r="BN27" s="12">
        <v>722.3</v>
      </c>
      <c r="BO27" s="12">
        <v>375.7</v>
      </c>
      <c r="BP27" s="9">
        <f t="shared" si="22"/>
        <v>52.01439844939776</v>
      </c>
      <c r="BQ27" s="12">
        <v>184</v>
      </c>
      <c r="BR27" s="12">
        <v>39.3</v>
      </c>
      <c r="BS27" s="9">
        <f t="shared" si="23"/>
        <v>21.35869565217391</v>
      </c>
      <c r="BT27" s="12"/>
      <c r="BU27" s="12"/>
      <c r="BV27" s="9" t="e">
        <f t="shared" si="24"/>
        <v>#DIV/0!</v>
      </c>
      <c r="BW27" s="13">
        <f t="shared" si="26"/>
        <v>-176.89999999999964</v>
      </c>
      <c r="BX27" s="13">
        <f t="shared" si="25"/>
        <v>633.8000000000002</v>
      </c>
      <c r="BY27" s="9"/>
    </row>
    <row r="28" spans="1:77" ht="12.75">
      <c r="A28" s="6">
        <v>13</v>
      </c>
      <c r="B28" s="7" t="s">
        <v>46</v>
      </c>
      <c r="C28" s="8">
        <v>5188.5</v>
      </c>
      <c r="D28" s="8">
        <f t="shared" si="0"/>
        <v>3293.1</v>
      </c>
      <c r="E28" s="9">
        <f t="shared" si="1"/>
        <v>63.46921075455334</v>
      </c>
      <c r="F28" s="10">
        <v>707</v>
      </c>
      <c r="G28" s="10">
        <v>330.1</v>
      </c>
      <c r="H28" s="9">
        <f t="shared" si="2"/>
        <v>46.69024045261669</v>
      </c>
      <c r="I28" s="10">
        <v>150.9</v>
      </c>
      <c r="J28" s="10">
        <v>126.5</v>
      </c>
      <c r="K28" s="9">
        <f t="shared" si="3"/>
        <v>83.83035122597747</v>
      </c>
      <c r="L28" s="10">
        <v>12.9</v>
      </c>
      <c r="M28" s="10">
        <v>0.2</v>
      </c>
      <c r="N28" s="9">
        <f t="shared" si="4"/>
        <v>1.550387596899225</v>
      </c>
      <c r="O28" s="10">
        <v>45</v>
      </c>
      <c r="P28" s="10">
        <v>11.6</v>
      </c>
      <c r="Q28" s="9">
        <f t="shared" si="5"/>
        <v>25.77777777777778</v>
      </c>
      <c r="R28" s="10">
        <v>208.1</v>
      </c>
      <c r="S28" s="10">
        <v>127.7</v>
      </c>
      <c r="T28" s="9">
        <f t="shared" si="6"/>
        <v>61.36472849591543</v>
      </c>
      <c r="U28" s="10"/>
      <c r="V28" s="10">
        <v>23.4</v>
      </c>
      <c r="W28" s="9" t="e">
        <f t="shared" si="7"/>
        <v>#DIV/0!</v>
      </c>
      <c r="X28" s="10">
        <v>248.3</v>
      </c>
      <c r="Y28" s="10"/>
      <c r="Z28" s="9">
        <f t="shared" si="8"/>
        <v>0</v>
      </c>
      <c r="AA28" s="10">
        <v>32.3</v>
      </c>
      <c r="AB28" s="10">
        <v>10.3</v>
      </c>
      <c r="AC28" s="9">
        <f t="shared" si="9"/>
        <v>31.888544891640873</v>
      </c>
      <c r="AD28" s="10">
        <v>0</v>
      </c>
      <c r="AE28" s="10">
        <v>0.1</v>
      </c>
      <c r="AF28" s="9" t="e">
        <f t="shared" si="10"/>
        <v>#DIV/0!</v>
      </c>
      <c r="AG28" s="10">
        <v>4325.1</v>
      </c>
      <c r="AH28" s="10">
        <v>2897.4</v>
      </c>
      <c r="AI28" s="9">
        <f t="shared" si="11"/>
        <v>66.99035860442532</v>
      </c>
      <c r="AJ28" s="9">
        <v>1919.3</v>
      </c>
      <c r="AK28" s="9">
        <v>991.3</v>
      </c>
      <c r="AL28" s="9">
        <f t="shared" si="12"/>
        <v>51.649038712030425</v>
      </c>
      <c r="AM28" s="9">
        <v>469.5</v>
      </c>
      <c r="AN28" s="9">
        <v>273.9</v>
      </c>
      <c r="AO28" s="9">
        <f t="shared" si="13"/>
        <v>58.33865814696485</v>
      </c>
      <c r="AP28" s="11"/>
      <c r="AQ28" s="11"/>
      <c r="AR28" s="9" t="e">
        <f t="shared" si="14"/>
        <v>#DIV/0!</v>
      </c>
      <c r="AS28" s="10">
        <v>156.4</v>
      </c>
      <c r="AT28" s="10">
        <v>65.6</v>
      </c>
      <c r="AU28" s="9">
        <f t="shared" si="15"/>
        <v>41.943734015345264</v>
      </c>
      <c r="AV28" s="11">
        <v>5222.6</v>
      </c>
      <c r="AW28" s="11">
        <v>1607.5</v>
      </c>
      <c r="AX28" s="9">
        <f t="shared" si="16"/>
        <v>30.779688277869262</v>
      </c>
      <c r="AY28" s="11">
        <v>705.4</v>
      </c>
      <c r="AZ28" s="11">
        <v>339.3</v>
      </c>
      <c r="BA28" s="9">
        <f t="shared" si="17"/>
        <v>48.10036858519989</v>
      </c>
      <c r="BB28" s="9">
        <v>675.3</v>
      </c>
      <c r="BC28" s="11">
        <v>339</v>
      </c>
      <c r="BD28" s="9">
        <f t="shared" si="18"/>
        <v>50.19991115059974</v>
      </c>
      <c r="BE28" s="11"/>
      <c r="BF28" s="11"/>
      <c r="BG28" s="9" t="e">
        <f t="shared" si="19"/>
        <v>#DIV/0!</v>
      </c>
      <c r="BH28" s="11">
        <v>1013.5</v>
      </c>
      <c r="BI28" s="11">
        <v>346.2</v>
      </c>
      <c r="BJ28" s="9">
        <f t="shared" si="20"/>
        <v>34.15885545140602</v>
      </c>
      <c r="BK28" s="11">
        <v>3136.6</v>
      </c>
      <c r="BL28" s="11">
        <v>880.3</v>
      </c>
      <c r="BM28" s="9">
        <f t="shared" si="21"/>
        <v>28.065421156666453</v>
      </c>
      <c r="BN28" s="12">
        <v>1159.3</v>
      </c>
      <c r="BO28" s="12">
        <v>587.7</v>
      </c>
      <c r="BP28" s="9">
        <f t="shared" si="22"/>
        <v>50.69438454239628</v>
      </c>
      <c r="BQ28" s="12">
        <v>299.5</v>
      </c>
      <c r="BR28" s="12">
        <v>120.2</v>
      </c>
      <c r="BS28" s="9">
        <f t="shared" si="23"/>
        <v>40.13355592654424</v>
      </c>
      <c r="BT28" s="12"/>
      <c r="BU28" s="12"/>
      <c r="BV28" s="9" t="e">
        <f t="shared" si="24"/>
        <v>#DIV/0!</v>
      </c>
      <c r="BW28" s="13">
        <f t="shared" si="26"/>
        <v>-34.100000000000364</v>
      </c>
      <c r="BX28" s="13">
        <f t="shared" si="25"/>
        <v>1685.6</v>
      </c>
      <c r="BY28" s="9"/>
    </row>
    <row r="29" spans="1:77" ht="12.75">
      <c r="A29" s="6">
        <v>14</v>
      </c>
      <c r="B29" s="7" t="s">
        <v>47</v>
      </c>
      <c r="C29" s="8">
        <f>F29+AG29+AS29</f>
        <v>1722.3000000000002</v>
      </c>
      <c r="D29" s="8">
        <f t="shared" si="0"/>
        <v>948.8</v>
      </c>
      <c r="E29" s="9">
        <f t="shared" si="1"/>
        <v>55.089125007257735</v>
      </c>
      <c r="F29" s="10">
        <v>458.1</v>
      </c>
      <c r="G29" s="10">
        <v>256.4</v>
      </c>
      <c r="H29" s="9">
        <f t="shared" si="2"/>
        <v>55.97031215891726</v>
      </c>
      <c r="I29" s="10">
        <v>94.4</v>
      </c>
      <c r="J29" s="10">
        <v>70.2</v>
      </c>
      <c r="K29" s="9">
        <f t="shared" si="3"/>
        <v>74.36440677966102</v>
      </c>
      <c r="L29" s="10">
        <v>19.5</v>
      </c>
      <c r="M29" s="10">
        <v>13.1</v>
      </c>
      <c r="N29" s="9">
        <f t="shared" si="4"/>
        <v>67.17948717948717</v>
      </c>
      <c r="O29" s="10">
        <v>30.2</v>
      </c>
      <c r="P29" s="10">
        <v>9.2</v>
      </c>
      <c r="Q29" s="9">
        <f t="shared" si="5"/>
        <v>30.4635761589404</v>
      </c>
      <c r="R29" s="10">
        <v>204.2</v>
      </c>
      <c r="S29" s="10">
        <v>126.8</v>
      </c>
      <c r="T29" s="9">
        <f t="shared" si="6"/>
        <v>62.09598432908913</v>
      </c>
      <c r="U29" s="10"/>
      <c r="V29" s="10">
        <v>12.1</v>
      </c>
      <c r="W29" s="9" t="e">
        <f t="shared" si="7"/>
        <v>#DIV/0!</v>
      </c>
      <c r="X29" s="10">
        <v>97</v>
      </c>
      <c r="Y29" s="10"/>
      <c r="Z29" s="9">
        <f t="shared" si="8"/>
        <v>0</v>
      </c>
      <c r="AA29" s="10">
        <v>2.7</v>
      </c>
      <c r="AB29" s="10"/>
      <c r="AC29" s="9">
        <f t="shared" si="9"/>
        <v>0</v>
      </c>
      <c r="AD29" s="10">
        <v>0</v>
      </c>
      <c r="AE29" s="10"/>
      <c r="AF29" s="9" t="e">
        <f t="shared" si="10"/>
        <v>#DIV/0!</v>
      </c>
      <c r="AG29" s="10">
        <v>1261.2</v>
      </c>
      <c r="AH29" s="10">
        <v>692.4</v>
      </c>
      <c r="AI29" s="9">
        <f t="shared" si="11"/>
        <v>54.90009514747859</v>
      </c>
      <c r="AJ29" s="9">
        <v>989.7</v>
      </c>
      <c r="AK29" s="9">
        <v>511.2</v>
      </c>
      <c r="AL29" s="9">
        <f t="shared" si="12"/>
        <v>51.65201576235222</v>
      </c>
      <c r="AM29" s="9">
        <v>90.3</v>
      </c>
      <c r="AN29" s="9">
        <v>52.6</v>
      </c>
      <c r="AO29" s="9">
        <f t="shared" si="13"/>
        <v>58.25027685492802</v>
      </c>
      <c r="AP29" s="11"/>
      <c r="AQ29" s="11"/>
      <c r="AR29" s="9" t="e">
        <f t="shared" si="14"/>
        <v>#DIV/0!</v>
      </c>
      <c r="AS29" s="10">
        <v>3</v>
      </c>
      <c r="AT29" s="10">
        <v>0</v>
      </c>
      <c r="AU29" s="9">
        <f t="shared" si="15"/>
        <v>0</v>
      </c>
      <c r="AV29" s="11">
        <v>1761.9</v>
      </c>
      <c r="AW29" s="11">
        <v>852.2</v>
      </c>
      <c r="AX29" s="9">
        <f t="shared" si="16"/>
        <v>48.368238833077925</v>
      </c>
      <c r="AY29" s="11">
        <v>745.6</v>
      </c>
      <c r="AZ29" s="11">
        <v>429.2</v>
      </c>
      <c r="BA29" s="9">
        <f t="shared" si="17"/>
        <v>57.56437768240343</v>
      </c>
      <c r="BB29" s="9">
        <v>598.6</v>
      </c>
      <c r="BC29" s="11">
        <v>299.2</v>
      </c>
      <c r="BD29" s="9">
        <f t="shared" si="18"/>
        <v>49.98329435349147</v>
      </c>
      <c r="BE29" s="11"/>
      <c r="BF29" s="11"/>
      <c r="BG29" s="9" t="e">
        <f t="shared" si="19"/>
        <v>#DIV/0!</v>
      </c>
      <c r="BH29" s="11">
        <v>319.8</v>
      </c>
      <c r="BI29" s="11">
        <v>82.1</v>
      </c>
      <c r="BJ29" s="9">
        <f t="shared" si="20"/>
        <v>25.672295184490302</v>
      </c>
      <c r="BK29" s="11">
        <v>648.8</v>
      </c>
      <c r="BL29" s="11">
        <v>326.1</v>
      </c>
      <c r="BM29" s="9">
        <f t="shared" si="21"/>
        <v>50.26202219482122</v>
      </c>
      <c r="BN29" s="12">
        <v>373.3</v>
      </c>
      <c r="BO29" s="12">
        <v>196.5</v>
      </c>
      <c r="BP29" s="9">
        <f t="shared" si="22"/>
        <v>52.63862844896866</v>
      </c>
      <c r="BQ29" s="12">
        <v>212.2</v>
      </c>
      <c r="BR29" s="12">
        <v>107.4</v>
      </c>
      <c r="BS29" s="9">
        <f t="shared" si="23"/>
        <v>50.612629594721966</v>
      </c>
      <c r="BT29" s="12"/>
      <c r="BU29" s="12"/>
      <c r="BV29" s="9" t="e">
        <f t="shared" si="24"/>
        <v>#DIV/0!</v>
      </c>
      <c r="BW29" s="13">
        <f t="shared" si="26"/>
        <v>-39.59999999999991</v>
      </c>
      <c r="BX29" s="13">
        <f t="shared" si="25"/>
        <v>96.59999999999991</v>
      </c>
      <c r="BY29" s="9"/>
    </row>
    <row r="30" spans="1:77" ht="12.75">
      <c r="A30" s="6">
        <v>15</v>
      </c>
      <c r="B30" s="7" t="s">
        <v>48</v>
      </c>
      <c r="C30" s="8">
        <v>23515.2</v>
      </c>
      <c r="D30" s="8">
        <f t="shared" si="0"/>
        <v>13052.2</v>
      </c>
      <c r="E30" s="9">
        <f t="shared" si="1"/>
        <v>55.50537524664898</v>
      </c>
      <c r="F30" s="10">
        <v>13599.6</v>
      </c>
      <c r="G30" s="10">
        <v>6989.3</v>
      </c>
      <c r="H30" s="9">
        <f t="shared" si="2"/>
        <v>51.39342333598047</v>
      </c>
      <c r="I30" s="10">
        <v>8951.7</v>
      </c>
      <c r="J30" s="10">
        <v>5407.8</v>
      </c>
      <c r="K30" s="9">
        <f t="shared" si="3"/>
        <v>60.41087167800529</v>
      </c>
      <c r="L30" s="10">
        <v>6.4</v>
      </c>
      <c r="M30" s="10">
        <v>3.5</v>
      </c>
      <c r="N30" s="9">
        <f t="shared" si="4"/>
        <v>54.6875</v>
      </c>
      <c r="O30" s="10">
        <v>418.7</v>
      </c>
      <c r="P30" s="10">
        <v>115.3</v>
      </c>
      <c r="Q30" s="9">
        <f t="shared" si="5"/>
        <v>27.537616431812754</v>
      </c>
      <c r="R30" s="10">
        <v>3123.2</v>
      </c>
      <c r="S30" s="10">
        <v>785.3</v>
      </c>
      <c r="T30" s="9">
        <f t="shared" si="6"/>
        <v>25.14408299180328</v>
      </c>
      <c r="U30" s="10"/>
      <c r="V30" s="10">
        <v>401.1</v>
      </c>
      <c r="W30" s="9" t="e">
        <f t="shared" si="7"/>
        <v>#DIV/0!</v>
      </c>
      <c r="X30" s="10">
        <v>1062.7</v>
      </c>
      <c r="Y30" s="10">
        <v>1.5</v>
      </c>
      <c r="Z30" s="9">
        <f t="shared" si="8"/>
        <v>0.14114990119506915</v>
      </c>
      <c r="AA30" s="10">
        <v>27.8</v>
      </c>
      <c r="AB30" s="10">
        <v>32</v>
      </c>
      <c r="AC30" s="9">
        <f t="shared" si="9"/>
        <v>115.10791366906474</v>
      </c>
      <c r="AD30" s="10">
        <v>0</v>
      </c>
      <c r="AE30" s="10">
        <v>0.2</v>
      </c>
      <c r="AF30" s="9" t="e">
        <f t="shared" si="10"/>
        <v>#DIV/0!</v>
      </c>
      <c r="AG30" s="10">
        <v>7252.3</v>
      </c>
      <c r="AH30" s="10">
        <v>3656.8</v>
      </c>
      <c r="AI30" s="9">
        <f t="shared" si="11"/>
        <v>50.42262454669553</v>
      </c>
      <c r="AJ30" s="9">
        <v>5043.7</v>
      </c>
      <c r="AK30" s="9">
        <v>2605.2</v>
      </c>
      <c r="AL30" s="9">
        <f t="shared" si="12"/>
        <v>51.65255665483672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>
        <v>2663.3</v>
      </c>
      <c r="AT30" s="10">
        <v>2406.1</v>
      </c>
      <c r="AU30" s="9">
        <f t="shared" si="15"/>
        <v>90.34280779484098</v>
      </c>
      <c r="AV30" s="11">
        <v>24398.5</v>
      </c>
      <c r="AW30" s="11">
        <v>13641</v>
      </c>
      <c r="AX30" s="9">
        <f t="shared" si="16"/>
        <v>55.90917474434903</v>
      </c>
      <c r="AY30" s="11">
        <v>5197.2</v>
      </c>
      <c r="AZ30" s="11">
        <v>4467.9</v>
      </c>
      <c r="BA30" s="9">
        <f t="shared" si="17"/>
        <v>85.96744400831217</v>
      </c>
      <c r="BB30" s="9">
        <v>1598.5</v>
      </c>
      <c r="BC30" s="11">
        <v>951.1</v>
      </c>
      <c r="BD30" s="9">
        <f t="shared" si="18"/>
        <v>59.4995308101345</v>
      </c>
      <c r="BE30" s="11">
        <v>350</v>
      </c>
      <c r="BF30" s="11">
        <v>350</v>
      </c>
      <c r="BG30" s="9">
        <f t="shared" si="19"/>
        <v>100</v>
      </c>
      <c r="BH30" s="11">
        <v>10496.2</v>
      </c>
      <c r="BI30" s="11">
        <v>6093.1</v>
      </c>
      <c r="BJ30" s="9">
        <f t="shared" si="20"/>
        <v>58.05053257369334</v>
      </c>
      <c r="BK30" s="11">
        <v>1376.1</v>
      </c>
      <c r="BL30" s="11">
        <v>524.3</v>
      </c>
      <c r="BM30" s="9">
        <f t="shared" si="21"/>
        <v>38.10042874791076</v>
      </c>
      <c r="BN30" s="12">
        <v>933.4</v>
      </c>
      <c r="BO30" s="12">
        <v>416.4</v>
      </c>
      <c r="BP30" s="9">
        <f t="shared" si="22"/>
        <v>44.61109920719949</v>
      </c>
      <c r="BQ30" s="12">
        <v>106.6</v>
      </c>
      <c r="BR30" s="12">
        <v>40</v>
      </c>
      <c r="BS30" s="9">
        <f t="shared" si="23"/>
        <v>37.523452157598506</v>
      </c>
      <c r="BT30" s="12"/>
      <c r="BU30" s="12"/>
      <c r="BV30" s="9" t="e">
        <f t="shared" si="24"/>
        <v>#DIV/0!</v>
      </c>
      <c r="BW30" s="13">
        <f t="shared" si="26"/>
        <v>-883.2999999999993</v>
      </c>
      <c r="BX30" s="13">
        <f t="shared" si="25"/>
        <v>-588.7999999999993</v>
      </c>
      <c r="BY30" s="9"/>
    </row>
    <row r="31" spans="1:77" ht="12.75">
      <c r="A31" s="6">
        <v>16</v>
      </c>
      <c r="B31" s="7" t="s">
        <v>49</v>
      </c>
      <c r="C31" s="8">
        <v>2279.3</v>
      </c>
      <c r="D31" s="8">
        <f t="shared" si="0"/>
        <v>1261.2</v>
      </c>
      <c r="E31" s="9">
        <f t="shared" si="1"/>
        <v>55.33277760716009</v>
      </c>
      <c r="F31" s="10">
        <v>509.7</v>
      </c>
      <c r="G31" s="10">
        <v>281.5</v>
      </c>
      <c r="H31" s="9">
        <f t="shared" si="2"/>
        <v>55.22856582303316</v>
      </c>
      <c r="I31" s="10">
        <v>92.1</v>
      </c>
      <c r="J31" s="10">
        <v>45.1</v>
      </c>
      <c r="K31" s="9">
        <f t="shared" si="3"/>
        <v>48.9685124864278</v>
      </c>
      <c r="L31" s="10">
        <v>27.3</v>
      </c>
      <c r="M31" s="10"/>
      <c r="N31" s="9">
        <f t="shared" si="4"/>
        <v>0</v>
      </c>
      <c r="O31" s="10">
        <v>36.3</v>
      </c>
      <c r="P31" s="10">
        <v>2.3</v>
      </c>
      <c r="Q31" s="9">
        <f t="shared" si="5"/>
        <v>6.336088154269973</v>
      </c>
      <c r="R31" s="10">
        <v>286.3</v>
      </c>
      <c r="S31" s="10">
        <v>134.5</v>
      </c>
      <c r="T31" s="9">
        <f t="shared" si="6"/>
        <v>46.97869367796018</v>
      </c>
      <c r="U31" s="10"/>
      <c r="V31" s="10">
        <v>93.9</v>
      </c>
      <c r="W31" s="9" t="e">
        <f t="shared" si="7"/>
        <v>#DIV/0!</v>
      </c>
      <c r="X31" s="10">
        <v>59.4</v>
      </c>
      <c r="Y31" s="10"/>
      <c r="Z31" s="9">
        <f t="shared" si="8"/>
        <v>0</v>
      </c>
      <c r="AA31" s="10">
        <v>0.2</v>
      </c>
      <c r="AB31" s="10"/>
      <c r="AC31" s="9">
        <f t="shared" si="9"/>
        <v>0</v>
      </c>
      <c r="AD31" s="10">
        <v>0</v>
      </c>
      <c r="AE31" s="10"/>
      <c r="AF31" s="9" t="e">
        <f t="shared" si="10"/>
        <v>#DIV/0!</v>
      </c>
      <c r="AG31" s="10">
        <v>1613.6</v>
      </c>
      <c r="AH31" s="10">
        <v>883.7</v>
      </c>
      <c r="AI31" s="9">
        <f t="shared" si="11"/>
        <v>54.76574119980169</v>
      </c>
      <c r="AJ31" s="9">
        <v>1305.8</v>
      </c>
      <c r="AK31" s="9">
        <v>674.5</v>
      </c>
      <c r="AL31" s="9">
        <f t="shared" si="12"/>
        <v>51.65415837034768</v>
      </c>
      <c r="AM31" s="9">
        <v>92.1</v>
      </c>
      <c r="AN31" s="9">
        <v>53.8</v>
      </c>
      <c r="AO31" s="9">
        <f t="shared" si="13"/>
        <v>58.414766558089035</v>
      </c>
      <c r="AP31" s="11"/>
      <c r="AQ31" s="11"/>
      <c r="AR31" s="9" t="e">
        <f t="shared" si="14"/>
        <v>#DIV/0!</v>
      </c>
      <c r="AS31" s="10">
        <v>156</v>
      </c>
      <c r="AT31" s="10">
        <v>96</v>
      </c>
      <c r="AU31" s="9">
        <f t="shared" si="15"/>
        <v>61.53846153846154</v>
      </c>
      <c r="AV31" s="11">
        <v>2415.1</v>
      </c>
      <c r="AW31" s="11">
        <v>1028</v>
      </c>
      <c r="AX31" s="9">
        <f t="shared" si="16"/>
        <v>42.56552523705023</v>
      </c>
      <c r="AY31" s="11">
        <v>622.7</v>
      </c>
      <c r="AZ31" s="11">
        <v>309.3</v>
      </c>
      <c r="BA31" s="9">
        <f t="shared" si="17"/>
        <v>49.670788501686204</v>
      </c>
      <c r="BB31" s="9">
        <v>598.6</v>
      </c>
      <c r="BC31" s="11">
        <v>309.3</v>
      </c>
      <c r="BD31" s="9">
        <f t="shared" si="18"/>
        <v>51.67056465085199</v>
      </c>
      <c r="BE31" s="11"/>
      <c r="BF31" s="11"/>
      <c r="BG31" s="9" t="e">
        <f t="shared" si="19"/>
        <v>#DIV/0!</v>
      </c>
      <c r="BH31" s="11">
        <v>796.6</v>
      </c>
      <c r="BI31" s="11">
        <v>245</v>
      </c>
      <c r="BJ31" s="9">
        <f t="shared" si="20"/>
        <v>30.755711775043938</v>
      </c>
      <c r="BK31" s="11">
        <v>947.4</v>
      </c>
      <c r="BL31" s="11">
        <v>444.3</v>
      </c>
      <c r="BM31" s="9">
        <f t="shared" si="21"/>
        <v>46.89677010766308</v>
      </c>
      <c r="BN31" s="12">
        <v>630</v>
      </c>
      <c r="BO31" s="12">
        <v>332.2</v>
      </c>
      <c r="BP31" s="9">
        <f t="shared" si="22"/>
        <v>52.73015873015873</v>
      </c>
      <c r="BQ31" s="12">
        <v>214.4</v>
      </c>
      <c r="BR31" s="12">
        <v>96.9</v>
      </c>
      <c r="BS31" s="9">
        <f t="shared" si="23"/>
        <v>45.195895522388064</v>
      </c>
      <c r="BT31" s="12"/>
      <c r="BU31" s="12"/>
      <c r="BV31" s="9" t="e">
        <f t="shared" si="24"/>
        <v>#DIV/0!</v>
      </c>
      <c r="BW31" s="13">
        <f t="shared" si="26"/>
        <v>-135.79999999999973</v>
      </c>
      <c r="BX31" s="13">
        <f t="shared" si="25"/>
        <v>233.20000000000005</v>
      </c>
      <c r="BY31" s="9"/>
    </row>
    <row r="32" spans="1:77" ht="12.75">
      <c r="A32" s="6">
        <v>17</v>
      </c>
      <c r="B32" s="7" t="s">
        <v>50</v>
      </c>
      <c r="C32" s="8">
        <f>F32+AG32+AS32</f>
        <v>14584.8</v>
      </c>
      <c r="D32" s="8">
        <f t="shared" si="0"/>
        <v>3466.2999999999997</v>
      </c>
      <c r="E32" s="9">
        <f t="shared" si="1"/>
        <v>23.766524052438154</v>
      </c>
      <c r="F32" s="10">
        <v>1235.8</v>
      </c>
      <c r="G32" s="10">
        <v>694.5</v>
      </c>
      <c r="H32" s="9">
        <f t="shared" si="2"/>
        <v>56.19841398284512</v>
      </c>
      <c r="I32" s="10">
        <v>883</v>
      </c>
      <c r="J32" s="10">
        <v>490.9</v>
      </c>
      <c r="K32" s="9">
        <f t="shared" si="3"/>
        <v>55.59456398640996</v>
      </c>
      <c r="L32" s="10">
        <v>10.3</v>
      </c>
      <c r="M32" s="10">
        <v>8.9</v>
      </c>
      <c r="N32" s="9">
        <f t="shared" si="4"/>
        <v>86.40776699029125</v>
      </c>
      <c r="O32" s="10">
        <v>54.4</v>
      </c>
      <c r="P32" s="10">
        <v>25.7</v>
      </c>
      <c r="Q32" s="9">
        <f t="shared" si="5"/>
        <v>47.24264705882353</v>
      </c>
      <c r="R32" s="10">
        <v>140.9</v>
      </c>
      <c r="S32" s="10">
        <v>58.9</v>
      </c>
      <c r="T32" s="9">
        <f t="shared" si="6"/>
        <v>41.8026969481902</v>
      </c>
      <c r="U32" s="10"/>
      <c r="V32" s="10">
        <v>47.4</v>
      </c>
      <c r="W32" s="9" t="e">
        <f t="shared" si="7"/>
        <v>#DIV/0!</v>
      </c>
      <c r="X32" s="10">
        <v>116.9</v>
      </c>
      <c r="Y32" s="10"/>
      <c r="Z32" s="9">
        <f t="shared" si="8"/>
        <v>0</v>
      </c>
      <c r="AA32" s="10">
        <v>20.2</v>
      </c>
      <c r="AB32" s="10"/>
      <c r="AC32" s="9">
        <f t="shared" si="9"/>
        <v>0</v>
      </c>
      <c r="AD32" s="10">
        <v>0</v>
      </c>
      <c r="AE32" s="10"/>
      <c r="AF32" s="9" t="e">
        <f t="shared" si="10"/>
        <v>#DIV/0!</v>
      </c>
      <c r="AG32" s="10">
        <v>13290</v>
      </c>
      <c r="AH32" s="10">
        <v>2724.7</v>
      </c>
      <c r="AI32" s="9">
        <f t="shared" si="11"/>
        <v>20.501881113619262</v>
      </c>
      <c r="AJ32" s="9">
        <v>2266.9</v>
      </c>
      <c r="AK32" s="9">
        <v>1170.9</v>
      </c>
      <c r="AL32" s="9">
        <f t="shared" si="12"/>
        <v>51.65203581984208</v>
      </c>
      <c r="AM32" s="9"/>
      <c r="AN32" s="9"/>
      <c r="AO32" s="9" t="e">
        <f t="shared" si="13"/>
        <v>#DIV/0!</v>
      </c>
      <c r="AP32" s="11"/>
      <c r="AQ32" s="11"/>
      <c r="AR32" s="9" t="e">
        <f t="shared" si="14"/>
        <v>#DIV/0!</v>
      </c>
      <c r="AS32" s="10">
        <v>59</v>
      </c>
      <c r="AT32" s="10">
        <v>47.1</v>
      </c>
      <c r="AU32" s="9">
        <f t="shared" si="15"/>
        <v>79.83050847457628</v>
      </c>
      <c r="AV32" s="11">
        <v>14663.2</v>
      </c>
      <c r="AW32" s="11">
        <v>2716</v>
      </c>
      <c r="AX32" s="9">
        <f t="shared" si="16"/>
        <v>18.522559877789295</v>
      </c>
      <c r="AY32" s="11">
        <v>745.1</v>
      </c>
      <c r="AZ32" s="11">
        <v>365.1</v>
      </c>
      <c r="BA32" s="9">
        <f t="shared" si="17"/>
        <v>49.00013421017314</v>
      </c>
      <c r="BB32" s="9">
        <v>721.9</v>
      </c>
      <c r="BC32" s="11">
        <v>365.1</v>
      </c>
      <c r="BD32" s="9">
        <f t="shared" si="18"/>
        <v>50.57487186590941</v>
      </c>
      <c r="BE32" s="11">
        <v>9.4</v>
      </c>
      <c r="BF32" s="11"/>
      <c r="BG32" s="9">
        <f t="shared" si="19"/>
        <v>0</v>
      </c>
      <c r="BH32" s="11">
        <v>10522.7</v>
      </c>
      <c r="BI32" s="11">
        <v>770.1</v>
      </c>
      <c r="BJ32" s="9">
        <f t="shared" si="20"/>
        <v>7.3184638923470215</v>
      </c>
      <c r="BK32" s="11">
        <v>1330.8</v>
      </c>
      <c r="BL32" s="11">
        <v>664.4</v>
      </c>
      <c r="BM32" s="9">
        <f t="shared" si="21"/>
        <v>49.924857228734595</v>
      </c>
      <c r="BN32" s="12">
        <v>902.8</v>
      </c>
      <c r="BO32" s="12">
        <v>467.7</v>
      </c>
      <c r="BP32" s="9">
        <f t="shared" si="22"/>
        <v>51.805494018608776</v>
      </c>
      <c r="BQ32" s="12">
        <v>232.1</v>
      </c>
      <c r="BR32" s="12">
        <v>125.4</v>
      </c>
      <c r="BS32" s="9">
        <f t="shared" si="23"/>
        <v>54.02843601895735</v>
      </c>
      <c r="BT32" s="12"/>
      <c r="BU32" s="12"/>
      <c r="BV32" s="9" t="e">
        <f t="shared" si="24"/>
        <v>#DIV/0!</v>
      </c>
      <c r="BW32" s="13">
        <f t="shared" si="26"/>
        <v>-78.40000000000146</v>
      </c>
      <c r="BX32" s="13">
        <f t="shared" si="25"/>
        <v>750.2999999999997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20" t="s">
        <v>51</v>
      </c>
      <c r="B34" s="21"/>
      <c r="C34" s="14">
        <f>SUM(C16:C33)</f>
        <v>88714.20000000001</v>
      </c>
      <c r="D34" s="14">
        <f>SUM(D16:D33)</f>
        <v>45432.399999999994</v>
      </c>
      <c r="E34" s="15">
        <f t="shared" si="1"/>
        <v>51.21209456885142</v>
      </c>
      <c r="F34" s="14">
        <f>SUM(F16:F33)</f>
        <v>24110.7</v>
      </c>
      <c r="G34" s="14">
        <f>SUM(G16:G33)</f>
        <v>13204.2</v>
      </c>
      <c r="H34" s="15">
        <f>G34/F34*100</f>
        <v>54.76489691298884</v>
      </c>
      <c r="I34" s="14">
        <f>SUM(I16:I33)</f>
        <v>13342.800000000001</v>
      </c>
      <c r="J34" s="14">
        <f>SUM(J16:J33)</f>
        <v>7840.8</v>
      </c>
      <c r="K34" s="15">
        <f>J34/I34*100</f>
        <v>58.76427736307222</v>
      </c>
      <c r="L34" s="14">
        <f>SUM(L16:L33)</f>
        <v>262.70000000000005</v>
      </c>
      <c r="M34" s="14">
        <f>SUM(M16:M33)</f>
        <v>132.2</v>
      </c>
      <c r="N34" s="15">
        <f>M34/L34*100</f>
        <v>50.32356299961932</v>
      </c>
      <c r="O34" s="14">
        <f>SUM(O16:O33)</f>
        <v>1145.5</v>
      </c>
      <c r="P34" s="14">
        <f>SUM(P16:P33)</f>
        <v>276</v>
      </c>
      <c r="Q34" s="15">
        <f>P34/O34*100</f>
        <v>24.09428197293758</v>
      </c>
      <c r="R34" s="14">
        <f>SUM(R16:R33)</f>
        <v>6224.7</v>
      </c>
      <c r="S34" s="14">
        <f>SUM(S16:S33)</f>
        <v>2924.5</v>
      </c>
      <c r="T34" s="15">
        <f>S34/R34*100</f>
        <v>46.98218388034765</v>
      </c>
      <c r="U34" s="14">
        <f>SUM(U16:U33)</f>
        <v>0</v>
      </c>
      <c r="V34" s="14">
        <f>SUM(V16:V33)</f>
        <v>1245.6000000000004</v>
      </c>
      <c r="W34" s="15" t="e">
        <f>V34/U34*100</f>
        <v>#DIV/0!</v>
      </c>
      <c r="X34" s="14">
        <f>SUM(X16:X33)</f>
        <v>2822.5</v>
      </c>
      <c r="Y34" s="14">
        <f>SUM(Y16:Y33)</f>
        <v>48.599999999999994</v>
      </c>
      <c r="Z34" s="15">
        <f>Y34/X34*100</f>
        <v>1.7218777679362265</v>
      </c>
      <c r="AA34" s="14">
        <f>SUM(AA16:AA33)</f>
        <v>181.2</v>
      </c>
      <c r="AB34" s="14">
        <f>SUM(AB16:AB33)</f>
        <v>123.6</v>
      </c>
      <c r="AC34" s="15">
        <f>AB34/AA34*100</f>
        <v>68.21192052980133</v>
      </c>
      <c r="AD34" s="14">
        <f>SUM(AD16:AD33)</f>
        <v>0</v>
      </c>
      <c r="AE34" s="14">
        <f>SUM(AE16:AE33)</f>
        <v>0.30000000000000004</v>
      </c>
      <c r="AF34" s="15" t="e">
        <f>AE34/AD34*100</f>
        <v>#DIV/0!</v>
      </c>
      <c r="AG34" s="14">
        <f>SUM(AG16:AG33)</f>
        <v>59124.3</v>
      </c>
      <c r="AH34" s="14">
        <f>SUM(AH16:AH33)</f>
        <v>28300.500000000007</v>
      </c>
      <c r="AI34" s="15">
        <f>AH34/AG34*100</f>
        <v>47.8661058143606</v>
      </c>
      <c r="AJ34" s="14">
        <f>SUM(AJ16:AJ33)</f>
        <v>30280.7</v>
      </c>
      <c r="AK34" s="14">
        <f>SUM(AK16:AK33)</f>
        <v>15840.9</v>
      </c>
      <c r="AL34" s="15">
        <f>AK34/AJ34*100</f>
        <v>52.31351983276477</v>
      </c>
      <c r="AM34" s="14">
        <f>SUM(AM16:AM33)</f>
        <v>2615</v>
      </c>
      <c r="AN34" s="14">
        <f>SUM(AN16:AN33)</f>
        <v>1525.3999999999994</v>
      </c>
      <c r="AO34" s="15">
        <f>AN34/AM34*100</f>
        <v>58.332695984703605</v>
      </c>
      <c r="AP34" s="14">
        <v>0</v>
      </c>
      <c r="AQ34" s="14">
        <f>SUM(AQ16:AQ33)</f>
        <v>0</v>
      </c>
      <c r="AR34" s="15"/>
      <c r="AS34" s="14">
        <f>SUM(AS16:AS33)</f>
        <v>5479.3</v>
      </c>
      <c r="AT34" s="14">
        <f>SUM(AT16:AT33)</f>
        <v>3927.7</v>
      </c>
      <c r="AU34" s="15">
        <f t="shared" si="15"/>
        <v>71.68251418976877</v>
      </c>
      <c r="AV34" s="14">
        <f>SUM(AV16:AV33)</f>
        <v>90889.7</v>
      </c>
      <c r="AW34" s="14">
        <f>SUM(AW16:AW33)</f>
        <v>39295.8</v>
      </c>
      <c r="AX34" s="15">
        <f t="shared" si="16"/>
        <v>43.23460194059393</v>
      </c>
      <c r="AY34" s="14">
        <f>SUM(AY16:AY33)</f>
        <v>15817.200000000003</v>
      </c>
      <c r="AZ34" s="14">
        <f>SUM(AZ16:AZ33)</f>
        <v>9832.8</v>
      </c>
      <c r="BA34" s="15">
        <f t="shared" si="17"/>
        <v>62.165237842348816</v>
      </c>
      <c r="BB34" s="14">
        <f>SUM(BB16:BB33)</f>
        <v>11643.9</v>
      </c>
      <c r="BC34" s="14">
        <f>SUM(BC16:BC33)</f>
        <v>6074.200000000001</v>
      </c>
      <c r="BD34" s="15">
        <f t="shared" si="18"/>
        <v>52.16637037418735</v>
      </c>
      <c r="BE34" s="14">
        <f>SUM(BE16:BE33)</f>
        <v>446</v>
      </c>
      <c r="BF34" s="14">
        <f>SUM(BF16:BF33)</f>
        <v>419.2</v>
      </c>
      <c r="BG34" s="15">
        <f t="shared" si="19"/>
        <v>93.99103139013452</v>
      </c>
      <c r="BH34" s="14">
        <f>SUM(BH16:BH33)</f>
        <v>35843.899999999994</v>
      </c>
      <c r="BI34" s="14">
        <f>SUM(BI16:BI33)</f>
        <v>13224.900000000001</v>
      </c>
      <c r="BJ34" s="15">
        <f t="shared" si="20"/>
        <v>36.89581769840895</v>
      </c>
      <c r="BK34" s="14">
        <f>SUM(BK16:BK33)</f>
        <v>20951.899999999994</v>
      </c>
      <c r="BL34" s="14">
        <f>SUM(BL16:BL33)</f>
        <v>10359.499999999998</v>
      </c>
      <c r="BM34" s="15">
        <f>BL34/BK34*100</f>
        <v>49.44420315102688</v>
      </c>
      <c r="BN34" s="14">
        <f>SUM(BN16:BN33)</f>
        <v>11378.899999999998</v>
      </c>
      <c r="BO34" s="14">
        <f>SUM(BO16:BO33)</f>
        <v>5816.599999999999</v>
      </c>
      <c r="BP34" s="15">
        <f t="shared" si="22"/>
        <v>51.117419082688144</v>
      </c>
      <c r="BQ34" s="14">
        <f>SUM(BQ16:BQ33)</f>
        <v>2573.9</v>
      </c>
      <c r="BR34" s="14">
        <f>SUM(BR16:BR33)</f>
        <v>1403.2</v>
      </c>
      <c r="BS34" s="15">
        <f>BR34/BQ34*100</f>
        <v>54.51649248222542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-2175.4999999999854</v>
      </c>
      <c r="BX34" s="15">
        <f>SUM(D34-AW34)</f>
        <v>6136.599999999991</v>
      </c>
      <c r="BY34" s="14"/>
    </row>
  </sheetData>
  <mergeCells count="43">
    <mergeCell ref="R1:T1"/>
    <mergeCell ref="R2:T2"/>
    <mergeCell ref="L3:N3"/>
    <mergeCell ref="R3:T3"/>
    <mergeCell ref="U4:W4"/>
    <mergeCell ref="C6:N6"/>
    <mergeCell ref="C7:R7"/>
    <mergeCell ref="J8:M8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BK12:BM13"/>
    <mergeCell ref="AJ12:AL13"/>
    <mergeCell ref="AM12:AO13"/>
    <mergeCell ref="AP12:AR13"/>
    <mergeCell ref="AY12:BA13"/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FIN-Veronika</cp:lastModifiedBy>
  <cp:lastPrinted>2010-06-03T13:12:03Z</cp:lastPrinted>
  <dcterms:created xsi:type="dcterms:W3CDTF">2000-02-11T11:57:28Z</dcterms:created>
  <dcterms:modified xsi:type="dcterms:W3CDTF">2010-08-03T12:35:03Z</dcterms:modified>
  <cp:category/>
  <cp:version/>
  <cp:contentType/>
  <cp:contentStatus/>
</cp:coreProperties>
</file>