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<sst xmlns="http://schemas.openxmlformats.org/spreadsheetml/2006/main" count="133" uniqueCount="57">
  <si>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Приложение 3</t>
  </si>
  <si>
    <t>к письму Минфина Чувашии</t>
  </si>
  <si>
    <t xml:space="preserve"> </t>
  </si>
  <si>
    <t>от 02.02.2007 №04-16/491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</si>
  <si>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</si>
  <si>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</si>
  <si>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</si>
  <si>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</si>
  <si>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</si>
  <si>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</si>
  <si>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</si>
  <si>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</si>
  <si>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</si>
  <si>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</si>
  <si>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</si>
  <si>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</si>
  <si>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</si>
  <si>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</si>
  <si>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</si>
  <si>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</si>
  <si>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</si>
  <si>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</si>
  <si>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</si>
  <si>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</si>
  <si>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</si>
  <si>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</si>
  <si>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</si>
  <si>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</si>
  <si>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</si>
  <si>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</si>
  <si>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</si>
  <si>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</si>
  <si>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</si>
  <si>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</si>
  <si>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</si>
  <si>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</si>
  <si>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</si>
  <si>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</si>
  <si>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</si>
  <si>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</si>
  <si>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</si>
  <si>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</si>
  <si>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</si>
  <si>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</si>
  <si>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</si>
  <si>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</si>
  <si>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</si>
  <si>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</si>
  <si>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</si>
  <si>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</si>
  <si>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</si>
  <si>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</si>
  <si>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</si>
  <si>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</si>
  <si>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</si>
  <si>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</si>
  <si>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апреля 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</si>
</sst>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AM2" activePane="topRight" state="frozen"/>
      <selection pane="topLeft" activeCell="B2" sqref="B2"/>
      <selection pane="topRight" activeCell="AG33" sqref="AG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 t="s">
        <v>0</v>
      </c>
      <c r="S1" s="18"/>
      <c r="T1" s="18"/>
    </row>
    <row r="2" spans="18:20" ht="12" customHeight="1">
      <c r="R2" s="18" t="s">
        <v>1</v>
      </c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2</v>
      </c>
      <c r="M3" s="19"/>
      <c r="N3" s="19"/>
      <c r="O3" s="1"/>
      <c r="P3" s="1"/>
      <c r="Q3" s="1"/>
      <c r="R3" s="19" t="s">
        <v>3</v>
      </c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2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5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6</v>
      </c>
      <c r="B10" s="23"/>
      <c r="C10" s="24" t="s">
        <v>7</v>
      </c>
      <c r="D10" s="25"/>
      <c r="E10" s="26"/>
      <c r="F10" s="33" t="s">
        <v>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9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10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11</v>
      </c>
      <c r="G11" s="23"/>
      <c r="H11" s="23"/>
      <c r="I11" s="36" t="s">
        <v>12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13</v>
      </c>
      <c r="AH11" s="23"/>
      <c r="AI11" s="23"/>
      <c r="AJ11" s="33" t="s">
        <v>12</v>
      </c>
      <c r="AK11" s="34"/>
      <c r="AL11" s="34"/>
      <c r="AM11" s="34"/>
      <c r="AN11" s="34"/>
      <c r="AO11" s="34"/>
      <c r="AP11" s="34"/>
      <c r="AQ11" s="34"/>
      <c r="AR11" s="35"/>
      <c r="AS11" s="23" t="s">
        <v>14</v>
      </c>
      <c r="AT11" s="23"/>
      <c r="AU11" s="23"/>
      <c r="AV11" s="23"/>
      <c r="AW11" s="23"/>
      <c r="AX11" s="23"/>
      <c r="AY11" s="33" t="s">
        <v>12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15</v>
      </c>
      <c r="J12" s="25"/>
      <c r="K12" s="26"/>
      <c r="L12" s="24" t="s">
        <v>16</v>
      </c>
      <c r="M12" s="25"/>
      <c r="N12" s="26"/>
      <c r="O12" s="24" t="s">
        <v>17</v>
      </c>
      <c r="P12" s="25"/>
      <c r="Q12" s="26"/>
      <c r="R12" s="24" t="s">
        <v>18</v>
      </c>
      <c r="S12" s="25"/>
      <c r="T12" s="26"/>
      <c r="U12" s="24" t="s">
        <v>19</v>
      </c>
      <c r="V12" s="25"/>
      <c r="W12" s="26"/>
      <c r="X12" s="24" t="s">
        <v>20</v>
      </c>
      <c r="Y12" s="25"/>
      <c r="Z12" s="26"/>
      <c r="AA12" s="24" t="s">
        <v>21</v>
      </c>
      <c r="AB12" s="25"/>
      <c r="AC12" s="26"/>
      <c r="AD12" s="24" t="s">
        <v>22</v>
      </c>
      <c r="AE12" s="25"/>
      <c r="AF12" s="26"/>
      <c r="AG12" s="23"/>
      <c r="AH12" s="23"/>
      <c r="AI12" s="23"/>
      <c r="AJ12" s="24" t="s">
        <v>23</v>
      </c>
      <c r="AK12" s="25"/>
      <c r="AL12" s="26"/>
      <c r="AM12" s="24" t="s">
        <v>24</v>
      </c>
      <c r="AN12" s="25"/>
      <c r="AO12" s="26"/>
      <c r="AP12" s="24" t="s">
        <v>55</v>
      </c>
      <c r="AQ12" s="25"/>
      <c r="AR12" s="26"/>
      <c r="AS12" s="23"/>
      <c r="AT12" s="23"/>
      <c r="AU12" s="23"/>
      <c r="AV12" s="23"/>
      <c r="AW12" s="23"/>
      <c r="AX12" s="23"/>
      <c r="AY12" s="39" t="s">
        <v>25</v>
      </c>
      <c r="AZ12" s="40"/>
      <c r="BA12" s="41"/>
      <c r="BB12" s="49" t="s">
        <v>8</v>
      </c>
      <c r="BC12" s="49"/>
      <c r="BD12" s="49"/>
      <c r="BE12" s="39" t="s">
        <v>26</v>
      </c>
      <c r="BF12" s="40"/>
      <c r="BG12" s="41"/>
      <c r="BH12" s="39" t="s">
        <v>27</v>
      </c>
      <c r="BI12" s="40"/>
      <c r="BJ12" s="41"/>
      <c r="BK12" s="24" t="s">
        <v>28</v>
      </c>
      <c r="BL12" s="25"/>
      <c r="BM12" s="26"/>
      <c r="BN12" s="33" t="s">
        <v>29</v>
      </c>
      <c r="BO12" s="34"/>
      <c r="BP12" s="34"/>
      <c r="BQ12" s="34"/>
      <c r="BR12" s="34"/>
      <c r="BS12" s="35"/>
      <c r="BT12" s="24" t="s">
        <v>30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31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32</v>
      </c>
      <c r="BO13" s="34"/>
      <c r="BP13" s="35"/>
      <c r="BQ13" s="33" t="s">
        <v>33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34</v>
      </c>
      <c r="D14" s="2" t="s">
        <v>35</v>
      </c>
      <c r="E14" s="2" t="s">
        <v>36</v>
      </c>
      <c r="F14" s="2" t="s">
        <v>34</v>
      </c>
      <c r="G14" s="2" t="s">
        <v>35</v>
      </c>
      <c r="H14" s="2" t="s">
        <v>36</v>
      </c>
      <c r="I14" s="2" t="s">
        <v>34</v>
      </c>
      <c r="J14" s="2" t="s">
        <v>35</v>
      </c>
      <c r="K14" s="2" t="s">
        <v>36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35</v>
      </c>
      <c r="Q14" s="2" t="s">
        <v>36</v>
      </c>
      <c r="R14" s="2" t="s">
        <v>34</v>
      </c>
      <c r="S14" s="2" t="s">
        <v>35</v>
      </c>
      <c r="T14" s="2" t="s">
        <v>36</v>
      </c>
      <c r="U14" s="2" t="s">
        <v>34</v>
      </c>
      <c r="V14" s="2" t="s">
        <v>35</v>
      </c>
      <c r="W14" s="2" t="s">
        <v>36</v>
      </c>
      <c r="X14" s="2" t="s">
        <v>34</v>
      </c>
      <c r="Y14" s="2" t="s">
        <v>35</v>
      </c>
      <c r="Z14" s="2" t="s">
        <v>36</v>
      </c>
      <c r="AA14" s="2" t="s">
        <v>34</v>
      </c>
      <c r="AB14" s="2" t="s">
        <v>35</v>
      </c>
      <c r="AC14" s="2" t="s">
        <v>36</v>
      </c>
      <c r="AD14" s="2" t="s">
        <v>34</v>
      </c>
      <c r="AE14" s="2" t="s">
        <v>35</v>
      </c>
      <c r="AF14" s="2" t="s">
        <v>36</v>
      </c>
      <c r="AG14" s="2" t="s">
        <v>34</v>
      </c>
      <c r="AH14" s="2" t="s">
        <v>35</v>
      </c>
      <c r="AI14" s="2" t="s">
        <v>36</v>
      </c>
      <c r="AJ14" s="2" t="s">
        <v>34</v>
      </c>
      <c r="AK14" s="2" t="s">
        <v>35</v>
      </c>
      <c r="AL14" s="2" t="s">
        <v>36</v>
      </c>
      <c r="AM14" s="2" t="s">
        <v>34</v>
      </c>
      <c r="AN14" s="2" t="s">
        <v>35</v>
      </c>
      <c r="AO14" s="2" t="s">
        <v>36</v>
      </c>
      <c r="AP14" s="2" t="s">
        <v>34</v>
      </c>
      <c r="AQ14" s="2" t="s">
        <v>35</v>
      </c>
      <c r="AR14" s="2" t="s">
        <v>36</v>
      </c>
      <c r="AS14" s="2" t="s">
        <v>34</v>
      </c>
      <c r="AT14" s="2" t="s">
        <v>35</v>
      </c>
      <c r="AU14" s="2" t="s">
        <v>36</v>
      </c>
      <c r="AV14" s="2" t="s">
        <v>34</v>
      </c>
      <c r="AW14" s="2" t="s">
        <v>35</v>
      </c>
      <c r="AX14" s="2" t="s">
        <v>36</v>
      </c>
      <c r="AY14" s="2" t="s">
        <v>34</v>
      </c>
      <c r="AZ14" s="2" t="s">
        <v>35</v>
      </c>
      <c r="BA14" s="2" t="s">
        <v>36</v>
      </c>
      <c r="BB14" s="2" t="s">
        <v>34</v>
      </c>
      <c r="BC14" s="2" t="s">
        <v>35</v>
      </c>
      <c r="BD14" s="2" t="s">
        <v>36</v>
      </c>
      <c r="BE14" s="2" t="s">
        <v>34</v>
      </c>
      <c r="BF14" s="2" t="s">
        <v>35</v>
      </c>
      <c r="BG14" s="2" t="s">
        <v>36</v>
      </c>
      <c r="BH14" s="2" t="s">
        <v>34</v>
      </c>
      <c r="BI14" s="2" t="s">
        <v>35</v>
      </c>
      <c r="BJ14" s="2" t="s">
        <v>36</v>
      </c>
      <c r="BK14" s="2" t="s">
        <v>34</v>
      </c>
      <c r="BL14" s="2" t="s">
        <v>35</v>
      </c>
      <c r="BM14" s="2" t="s">
        <v>36</v>
      </c>
      <c r="BN14" s="2" t="s">
        <v>34</v>
      </c>
      <c r="BO14" s="2" t="s">
        <v>35</v>
      </c>
      <c r="BP14" s="2" t="s">
        <v>36</v>
      </c>
      <c r="BQ14" s="2" t="s">
        <v>34</v>
      </c>
      <c r="BR14" s="2" t="s">
        <v>35</v>
      </c>
      <c r="BS14" s="2" t="s">
        <v>36</v>
      </c>
      <c r="BT14" s="2" t="s">
        <v>34</v>
      </c>
      <c r="BU14" s="2" t="s">
        <v>35</v>
      </c>
      <c r="BV14" s="2" t="s">
        <v>36</v>
      </c>
      <c r="BW14" s="2" t="s">
        <v>34</v>
      </c>
      <c r="BX14" s="2" t="s">
        <v>35</v>
      </c>
      <c r="BY14" s="2" t="s">
        <v>36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37</v>
      </c>
      <c r="C16" s="8">
        <v>2972.6</v>
      </c>
      <c r="D16" s="8">
        <f>G16+AH16+AT16</f>
        <v>665.5</v>
      </c>
      <c r="E16" s="9">
        <f>D16/C16*100</f>
        <v>22.387808652358203</v>
      </c>
      <c r="F16" s="10">
        <v>342</v>
      </c>
      <c r="G16" s="10">
        <v>89.7</v>
      </c>
      <c r="H16" s="9">
        <f>G16/F16*100</f>
        <v>26.228070175438596</v>
      </c>
      <c r="I16" s="10">
        <v>76.1</v>
      </c>
      <c r="J16" s="10">
        <v>20.9</v>
      </c>
      <c r="K16" s="9">
        <f>J16/I16*100</f>
        <v>27.463863337713533</v>
      </c>
      <c r="L16" s="10">
        <v>0</v>
      </c>
      <c r="M16" s="10"/>
      <c r="N16" s="9" t="e">
        <f>M16/L16*100</f>
        <v>#DIV/0!</v>
      </c>
      <c r="O16" s="10">
        <v>42.7</v>
      </c>
      <c r="P16" s="10">
        <v>1.7</v>
      </c>
      <c r="Q16" s="9">
        <f>P16/O16*100</f>
        <v>3.9812646370023415</v>
      </c>
      <c r="R16" s="10">
        <v>164.9</v>
      </c>
      <c r="S16" s="10">
        <v>58.7</v>
      </c>
      <c r="T16" s="9">
        <f>S16/R16*100</f>
        <v>35.59733171619163</v>
      </c>
      <c r="U16" s="10"/>
      <c r="V16" s="10">
        <v>7.1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1.4</v>
      </c>
      <c r="AC16" s="9">
        <f>AB16/AA16*100</f>
        <v>30.434782608695656</v>
      </c>
      <c r="AD16" s="10">
        <v>0</v>
      </c>
      <c r="AE16" s="10"/>
      <c r="AF16" s="9" t="e">
        <f>AE16/AD16*100</f>
        <v>#DIV/0!</v>
      </c>
      <c r="AG16" s="10">
        <v>2510.6</v>
      </c>
      <c r="AH16" s="10">
        <v>575.8</v>
      </c>
      <c r="AI16" s="9">
        <f>AH16/AG16*100</f>
        <v>22.934756631880823</v>
      </c>
      <c r="AJ16" s="9">
        <v>2224.4</v>
      </c>
      <c r="AK16" s="9">
        <v>520.4</v>
      </c>
      <c r="AL16" s="9">
        <f>AK16/AJ16*100</f>
        <v>23.395072828627942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3021.3</v>
      </c>
      <c r="AW16" s="11">
        <v>627.4</v>
      </c>
      <c r="AX16" s="9">
        <f>AW16/AV16*100</f>
        <v>20.765895475457583</v>
      </c>
      <c r="AY16" s="11">
        <v>625.4</v>
      </c>
      <c r="AZ16" s="11">
        <v>128.9</v>
      </c>
      <c r="BA16" s="9">
        <f>AZ16/AY16*100</f>
        <v>20.6108090821874</v>
      </c>
      <c r="BB16" s="9">
        <v>598.9</v>
      </c>
      <c r="BC16" s="11">
        <v>128.9</v>
      </c>
      <c r="BD16" s="9">
        <f>BC16/BB16*100</f>
        <v>21.52279178493906</v>
      </c>
      <c r="BE16" s="11">
        <v>0</v>
      </c>
      <c r="BF16" s="11"/>
      <c r="BG16" s="9" t="e">
        <f>BF16/BE16*100</f>
        <v>#DIV/0!</v>
      </c>
      <c r="BH16" s="11">
        <v>1115.5</v>
      </c>
      <c r="BI16" s="11">
        <v>221.3</v>
      </c>
      <c r="BJ16" s="9">
        <f>BI16/BH16*100</f>
        <v>19.83863738233976</v>
      </c>
      <c r="BK16" s="11">
        <v>1185.4</v>
      </c>
      <c r="BL16" s="11">
        <v>272.4</v>
      </c>
      <c r="BM16" s="9">
        <f>BL16/BK16*100</f>
        <v>22.979584950227768</v>
      </c>
      <c r="BN16" s="12">
        <v>660.3</v>
      </c>
      <c r="BO16" s="12">
        <v>127.3</v>
      </c>
      <c r="BP16" s="9">
        <f>BO16/BN16*100</f>
        <v>19.279115553536272</v>
      </c>
      <c r="BQ16" s="12">
        <v>322.5</v>
      </c>
      <c r="BR16" s="12">
        <v>143.4</v>
      </c>
      <c r="BS16" s="9">
        <f>BR16/BQ16*100</f>
        <v>44.465116279069775</v>
      </c>
      <c r="BT16" s="12"/>
      <c r="BU16" s="12"/>
      <c r="BV16" s="9" t="e">
        <f>BU16/BT16*100</f>
        <v>#DIV/0!</v>
      </c>
      <c r="BW16" s="13">
        <f>SUM(C16-AV16)</f>
        <v>-48.70000000000027</v>
      </c>
      <c r="BX16" s="13">
        <f>SUM(D16-AW16)</f>
        <v>38.10000000000002</v>
      </c>
      <c r="BY16" s="9"/>
    </row>
    <row r="17" spans="1:77" ht="12.75">
      <c r="A17" s="6">
        <v>2</v>
      </c>
      <c r="B17" s="7" t="s">
        <v>38</v>
      </c>
      <c r="C17" s="8">
        <v>2831.2</v>
      </c>
      <c r="D17" s="8">
        <f aca="true" t="shared" si="0" ref="D17:D32">G17+AH17+AT17</f>
        <v>579.6999999999999</v>
      </c>
      <c r="E17" s="9">
        <f aca="true" t="shared" si="1" ref="E17:E34">D17/C17*100</f>
        <v>20.475416784402373</v>
      </c>
      <c r="F17" s="10">
        <v>426.6</v>
      </c>
      <c r="G17" s="10">
        <v>91.6</v>
      </c>
      <c r="H17" s="9">
        <f aca="true" t="shared" si="2" ref="H17:H32">G17/F17*100</f>
        <v>21.47210501640881</v>
      </c>
      <c r="I17" s="10">
        <v>75.6</v>
      </c>
      <c r="J17" s="10">
        <v>8.3</v>
      </c>
      <c r="K17" s="9">
        <f aca="true" t="shared" si="3" ref="K17:K32">J17/I17*100</f>
        <v>10.978835978835981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1.8</v>
      </c>
      <c r="Q17" s="9">
        <f aca="true" t="shared" si="5" ref="Q17:Q32">P17/O17*100</f>
        <v>3.25497287522604</v>
      </c>
      <c r="R17" s="10">
        <v>107.6</v>
      </c>
      <c r="S17" s="10">
        <v>48.4</v>
      </c>
      <c r="T17" s="9">
        <f aca="true" t="shared" si="6" ref="T17:T32">S17/R17*100</f>
        <v>44.98141263940521</v>
      </c>
      <c r="U17" s="10"/>
      <c r="V17" s="10">
        <v>1.7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2056.5</v>
      </c>
      <c r="AH17" s="10">
        <v>441.8</v>
      </c>
      <c r="AI17" s="9">
        <f aca="true" t="shared" si="11" ref="AI17:AI32">AH17/AG17*100</f>
        <v>21.483102358375884</v>
      </c>
      <c r="AJ17" s="9">
        <v>1759.3</v>
      </c>
      <c r="AK17" s="9">
        <v>387.7</v>
      </c>
      <c r="AL17" s="9">
        <f aca="true" t="shared" si="12" ref="AL17:AL32">AK17/AJ17*100</f>
        <v>22.037173875973398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>
        <v>46.3</v>
      </c>
      <c r="AU17" s="9">
        <f aca="true" t="shared" si="15" ref="AU17:AU34">AT17/AS17*100</f>
        <v>13.304597701149422</v>
      </c>
      <c r="AV17" s="16">
        <v>2831.2</v>
      </c>
      <c r="AW17" s="11">
        <v>464.9</v>
      </c>
      <c r="AX17" s="9">
        <f aca="true" t="shared" si="16" ref="AX17:AX34">AW17/AV17*100</f>
        <v>16.42059903927663</v>
      </c>
      <c r="AY17" s="11">
        <v>616.7</v>
      </c>
      <c r="AZ17" s="11">
        <v>110.8</v>
      </c>
      <c r="BA17" s="9">
        <f aca="true" t="shared" si="17" ref="BA17:BA34">AZ17/AY17*100</f>
        <v>17.966596400194582</v>
      </c>
      <c r="BB17" s="9">
        <v>598.6</v>
      </c>
      <c r="BC17" s="11">
        <v>110.8</v>
      </c>
      <c r="BD17" s="9">
        <f aca="true" t="shared" si="18" ref="BD17:BD34">BC17/BB17*100</f>
        <v>18.509856331440027</v>
      </c>
      <c r="BE17" s="11">
        <v>0</v>
      </c>
      <c r="BF17" s="11"/>
      <c r="BG17" s="9" t="e">
        <f aca="true" t="shared" si="19" ref="BG17:BG34">BF17/BE17*100</f>
        <v>#DIV/0!</v>
      </c>
      <c r="BH17" s="11">
        <v>941.4</v>
      </c>
      <c r="BI17" s="11">
        <v>168.2</v>
      </c>
      <c r="BJ17" s="9">
        <f aca="true" t="shared" si="20" ref="BJ17:BJ34">BI17/BH17*100</f>
        <v>17.86700658593584</v>
      </c>
      <c r="BK17" s="11">
        <v>1083.8</v>
      </c>
      <c r="BL17" s="11">
        <v>180.9</v>
      </c>
      <c r="BM17" s="9">
        <f aca="true" t="shared" si="21" ref="BM17:BM32">BL17/BK17*100</f>
        <v>16.691271452297475</v>
      </c>
      <c r="BN17" s="12">
        <v>891.2</v>
      </c>
      <c r="BO17" s="12">
        <v>155.9</v>
      </c>
      <c r="BP17" s="9">
        <f aca="true" t="shared" si="22" ref="BP17:BP34">BO17/BN17*100</f>
        <v>17.49326750448833</v>
      </c>
      <c r="BQ17" s="17">
        <v>70</v>
      </c>
      <c r="BR17" s="12">
        <v>25</v>
      </c>
      <c r="BS17" s="9">
        <f aca="true" t="shared" si="23" ref="BS17:BS32">BR17/BQ17*100</f>
        <v>35.714285714285715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114.79999999999995</v>
      </c>
      <c r="BY17" s="9"/>
    </row>
    <row r="18" spans="1:77" ht="12.75">
      <c r="A18" s="6">
        <v>3</v>
      </c>
      <c r="B18" s="7" t="s">
        <v>39</v>
      </c>
      <c r="C18" s="8">
        <v>3194.5</v>
      </c>
      <c r="D18" s="8">
        <f t="shared" si="0"/>
        <v>643.4</v>
      </c>
      <c r="E18" s="9">
        <f t="shared" si="1"/>
        <v>20.140867115354517</v>
      </c>
      <c r="F18" s="10">
        <v>663.2</v>
      </c>
      <c r="G18" s="10">
        <v>126.8</v>
      </c>
      <c r="H18" s="9">
        <f t="shared" si="2"/>
        <v>19.119420989143546</v>
      </c>
      <c r="I18" s="10">
        <v>185.4</v>
      </c>
      <c r="J18" s="10">
        <v>49.8</v>
      </c>
      <c r="K18" s="9">
        <f t="shared" si="3"/>
        <v>26.860841423948216</v>
      </c>
      <c r="L18" s="10">
        <v>24.1</v>
      </c>
      <c r="M18" s="10">
        <v>1.7</v>
      </c>
      <c r="N18" s="9">
        <f t="shared" si="4"/>
        <v>7.053941908713693</v>
      </c>
      <c r="O18" s="10">
        <v>81.2</v>
      </c>
      <c r="P18" s="10">
        <v>4.8</v>
      </c>
      <c r="Q18" s="9">
        <f t="shared" si="5"/>
        <v>5.911330049261084</v>
      </c>
      <c r="R18" s="10">
        <v>211.4</v>
      </c>
      <c r="S18" s="10">
        <v>47.8</v>
      </c>
      <c r="T18" s="9">
        <f t="shared" si="6"/>
        <v>22.611163670766317</v>
      </c>
      <c r="U18" s="10"/>
      <c r="V18" s="10">
        <v>16.9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/>
      <c r="AC18" s="9">
        <f t="shared" si="9"/>
        <v>0</v>
      </c>
      <c r="AD18" s="10">
        <v>0</v>
      </c>
      <c r="AE18" s="10"/>
      <c r="AF18" s="9" t="e">
        <f t="shared" si="10"/>
        <v>#DIV/0!</v>
      </c>
      <c r="AG18" s="10">
        <v>2397.6</v>
      </c>
      <c r="AH18" s="10">
        <v>516.4</v>
      </c>
      <c r="AI18" s="9">
        <f t="shared" si="11"/>
        <v>21.538204871538206</v>
      </c>
      <c r="AJ18" s="9">
        <v>1792</v>
      </c>
      <c r="AK18" s="9">
        <v>394.9</v>
      </c>
      <c r="AL18" s="9">
        <f t="shared" si="12"/>
        <v>22.036830357142854</v>
      </c>
      <c r="AM18" s="9">
        <v>229.6</v>
      </c>
      <c r="AN18" s="9">
        <v>57.4</v>
      </c>
      <c r="AO18" s="9">
        <f t="shared" si="13"/>
        <v>25</v>
      </c>
      <c r="AP18" s="11"/>
      <c r="AQ18" s="11"/>
      <c r="AR18" s="9" t="e">
        <f t="shared" si="14"/>
        <v>#DIV/0!</v>
      </c>
      <c r="AS18" s="10">
        <v>133.6</v>
      </c>
      <c r="AT18" s="10">
        <v>0.2</v>
      </c>
      <c r="AU18" s="9">
        <f t="shared" si="15"/>
        <v>0.14970059880239522</v>
      </c>
      <c r="AV18" s="11">
        <v>3242.8</v>
      </c>
      <c r="AW18" s="11">
        <v>580.9</v>
      </c>
      <c r="AX18" s="9">
        <f t="shared" si="16"/>
        <v>17.913531515973848</v>
      </c>
      <c r="AY18" s="16">
        <v>605.1</v>
      </c>
      <c r="AZ18" s="11">
        <v>116.4</v>
      </c>
      <c r="BA18" s="9">
        <f t="shared" si="17"/>
        <v>19.23648983639068</v>
      </c>
      <c r="BB18" s="9">
        <v>580.1</v>
      </c>
      <c r="BC18" s="11">
        <v>116.4</v>
      </c>
      <c r="BD18" s="9">
        <f t="shared" si="18"/>
        <v>20.065505947250475</v>
      </c>
      <c r="BE18" s="11">
        <v>0.8</v>
      </c>
      <c r="BF18" s="11"/>
      <c r="BG18" s="9">
        <f t="shared" si="19"/>
        <v>0</v>
      </c>
      <c r="BH18" s="16">
        <v>821.3</v>
      </c>
      <c r="BI18" s="11">
        <v>148</v>
      </c>
      <c r="BJ18" s="9">
        <f t="shared" si="20"/>
        <v>18.020211859247535</v>
      </c>
      <c r="BK18" s="11">
        <v>1346.7</v>
      </c>
      <c r="BL18" s="11">
        <v>304.4</v>
      </c>
      <c r="BM18" s="9">
        <f t="shared" si="21"/>
        <v>22.603400905918168</v>
      </c>
      <c r="BN18" s="12">
        <v>944</v>
      </c>
      <c r="BO18" s="12">
        <v>187.5</v>
      </c>
      <c r="BP18" s="9">
        <f t="shared" si="22"/>
        <v>19.86228813559322</v>
      </c>
      <c r="BQ18" s="12">
        <v>276.2</v>
      </c>
      <c r="BR18" s="12">
        <v>110.3</v>
      </c>
      <c r="BS18" s="9">
        <f t="shared" si="23"/>
        <v>39.934829833454025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-48.30000000000018</v>
      </c>
      <c r="BX18" s="13">
        <f t="shared" si="25"/>
        <v>62.5</v>
      </c>
      <c r="BY18" s="9"/>
    </row>
    <row r="19" spans="1:77" ht="12.75">
      <c r="A19" s="6">
        <v>4</v>
      </c>
      <c r="B19" s="7" t="s">
        <v>40</v>
      </c>
      <c r="C19" s="8">
        <v>3219.4</v>
      </c>
      <c r="D19" s="8">
        <f t="shared" si="0"/>
        <v>835.2</v>
      </c>
      <c r="E19" s="9">
        <f t="shared" si="1"/>
        <v>25.942722246381315</v>
      </c>
      <c r="F19" s="10">
        <v>401.2</v>
      </c>
      <c r="G19" s="10">
        <v>146.8</v>
      </c>
      <c r="H19" s="9">
        <f t="shared" si="2"/>
        <v>36.59022931206381</v>
      </c>
      <c r="I19" s="10">
        <v>94.4</v>
      </c>
      <c r="J19" s="10">
        <v>20</v>
      </c>
      <c r="K19" s="9">
        <f t="shared" si="3"/>
        <v>21.1864406779661</v>
      </c>
      <c r="L19" s="10">
        <v>29.9</v>
      </c>
      <c r="M19" s="10">
        <v>48.9</v>
      </c>
      <c r="N19" s="9">
        <f t="shared" si="4"/>
        <v>163.54515050167225</v>
      </c>
      <c r="O19" s="10">
        <v>29.3</v>
      </c>
      <c r="P19" s="10">
        <v>-0.7</v>
      </c>
      <c r="Q19" s="9">
        <f t="shared" si="5"/>
        <v>-2.3890784982935154</v>
      </c>
      <c r="R19" s="10">
        <v>144.4</v>
      </c>
      <c r="S19" s="10">
        <v>48.4</v>
      </c>
      <c r="T19" s="9">
        <f t="shared" si="6"/>
        <v>33.5180055401662</v>
      </c>
      <c r="U19" s="10"/>
      <c r="V19" s="10">
        <v>9.2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20.9</v>
      </c>
      <c r="AC19" s="9">
        <f t="shared" si="9"/>
        <v>58.70786516853932</v>
      </c>
      <c r="AD19" s="10">
        <v>0</v>
      </c>
      <c r="AE19" s="10"/>
      <c r="AF19" s="9" t="e">
        <f t="shared" si="10"/>
        <v>#DIV/0!</v>
      </c>
      <c r="AG19" s="10">
        <v>2218.2</v>
      </c>
      <c r="AH19" s="10">
        <v>527.6</v>
      </c>
      <c r="AI19" s="9">
        <f t="shared" si="11"/>
        <v>23.785050942205395</v>
      </c>
      <c r="AJ19" s="9">
        <v>1451.3</v>
      </c>
      <c r="AK19" s="9">
        <v>339.5</v>
      </c>
      <c r="AL19" s="9">
        <f t="shared" si="12"/>
        <v>23.392820230138497</v>
      </c>
      <c r="AM19" s="9">
        <v>547.6</v>
      </c>
      <c r="AN19" s="9">
        <v>136.9</v>
      </c>
      <c r="AO19" s="9">
        <f t="shared" si="13"/>
        <v>25</v>
      </c>
      <c r="AP19" s="11"/>
      <c r="AQ19" s="11"/>
      <c r="AR19" s="9" t="e">
        <f t="shared" si="14"/>
        <v>#DIV/0!</v>
      </c>
      <c r="AS19" s="10">
        <v>600</v>
      </c>
      <c r="AT19" s="10">
        <v>160.8</v>
      </c>
      <c r="AU19" s="9">
        <f t="shared" si="15"/>
        <v>26.8</v>
      </c>
      <c r="AV19" s="11">
        <v>3248.5</v>
      </c>
      <c r="AW19" s="11">
        <v>537.6</v>
      </c>
      <c r="AX19" s="9">
        <f t="shared" si="16"/>
        <v>16.549176543019854</v>
      </c>
      <c r="AY19" s="11">
        <v>615.3</v>
      </c>
      <c r="AZ19" s="11">
        <v>110.3</v>
      </c>
      <c r="BA19" s="9">
        <f t="shared" si="17"/>
        <v>17.9262148545425</v>
      </c>
      <c r="BB19" s="9">
        <v>598.6</v>
      </c>
      <c r="BC19" s="11">
        <v>110.3</v>
      </c>
      <c r="BD19" s="9">
        <f t="shared" si="18"/>
        <v>18.426328098897425</v>
      </c>
      <c r="BE19" s="11">
        <v>0</v>
      </c>
      <c r="BF19" s="11"/>
      <c r="BG19" s="9" t="e">
        <f t="shared" si="19"/>
        <v>#DIV/0!</v>
      </c>
      <c r="BH19" s="16">
        <v>1179.6</v>
      </c>
      <c r="BI19" s="11">
        <v>258.7</v>
      </c>
      <c r="BJ19" s="9">
        <f t="shared" si="20"/>
        <v>21.931163106137674</v>
      </c>
      <c r="BK19" s="11">
        <v>922.7</v>
      </c>
      <c r="BL19" s="11">
        <v>160</v>
      </c>
      <c r="BM19" s="9">
        <f t="shared" si="21"/>
        <v>17.340414002384303</v>
      </c>
      <c r="BN19" s="12">
        <v>605</v>
      </c>
      <c r="BO19" s="12">
        <v>118.6</v>
      </c>
      <c r="BP19" s="9">
        <f t="shared" si="22"/>
        <v>19.60330578512397</v>
      </c>
      <c r="BQ19" s="12">
        <v>188.9</v>
      </c>
      <c r="BR19" s="12">
        <v>35.4</v>
      </c>
      <c r="BS19" s="9">
        <f t="shared" si="23"/>
        <v>18.740074113287452</v>
      </c>
      <c r="BT19" s="12"/>
      <c r="BU19" s="12"/>
      <c r="BV19" s="9" t="e">
        <f t="shared" si="24"/>
        <v>#DIV/0!</v>
      </c>
      <c r="BW19" s="13">
        <f t="shared" si="26"/>
        <v>-29.09999999999991</v>
      </c>
      <c r="BX19" s="13">
        <f t="shared" si="25"/>
        <v>297.6</v>
      </c>
      <c r="BY19" s="9"/>
    </row>
    <row r="20" spans="1:77" ht="12.75">
      <c r="A20" s="6">
        <v>5</v>
      </c>
      <c r="B20" s="7" t="s">
        <v>41</v>
      </c>
      <c r="C20" s="8">
        <v>3066.3</v>
      </c>
      <c r="D20" s="8">
        <f t="shared" si="0"/>
        <v>719.2</v>
      </c>
      <c r="E20" s="9">
        <f t="shared" si="1"/>
        <v>23.454978312624338</v>
      </c>
      <c r="F20" s="10">
        <v>1491.3</v>
      </c>
      <c r="G20" s="10">
        <v>406.2</v>
      </c>
      <c r="H20" s="9">
        <f t="shared" si="2"/>
        <v>27.23798028565681</v>
      </c>
      <c r="I20" s="10">
        <v>850.4</v>
      </c>
      <c r="J20" s="10">
        <v>213.8</v>
      </c>
      <c r="K20" s="9">
        <f t="shared" si="3"/>
        <v>25.141110065851368</v>
      </c>
      <c r="L20" s="10">
        <v>2.3</v>
      </c>
      <c r="M20" s="10"/>
      <c r="N20" s="9">
        <f t="shared" si="4"/>
        <v>0</v>
      </c>
      <c r="O20" s="10">
        <v>57.4</v>
      </c>
      <c r="P20" s="10">
        <v>1.7</v>
      </c>
      <c r="Q20" s="9">
        <f t="shared" si="5"/>
        <v>2.961672473867596</v>
      </c>
      <c r="R20" s="10">
        <v>284</v>
      </c>
      <c r="S20" s="10">
        <v>165</v>
      </c>
      <c r="T20" s="9">
        <f t="shared" si="6"/>
        <v>58.098591549295776</v>
      </c>
      <c r="U20" s="10"/>
      <c r="V20" s="10">
        <v>25.6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>
        <v>0</v>
      </c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1384.6</v>
      </c>
      <c r="AH20" s="10">
        <v>312.5</v>
      </c>
      <c r="AI20" s="9">
        <f t="shared" si="11"/>
        <v>22.56969521883577</v>
      </c>
      <c r="AJ20" s="9">
        <v>828.6</v>
      </c>
      <c r="AK20" s="9">
        <v>193.8</v>
      </c>
      <c r="AL20" s="9">
        <f t="shared" si="12"/>
        <v>23.38884866039102</v>
      </c>
      <c r="AM20" s="9">
        <v>179.7</v>
      </c>
      <c r="AN20" s="9">
        <v>44.9</v>
      </c>
      <c r="AO20" s="9">
        <f t="shared" si="13"/>
        <v>24.98608792431831</v>
      </c>
      <c r="AP20" s="11"/>
      <c r="AQ20" s="11"/>
      <c r="AR20" s="9" t="e">
        <f t="shared" si="14"/>
        <v>#DIV/0!</v>
      </c>
      <c r="AS20" s="10">
        <v>190.4</v>
      </c>
      <c r="AT20" s="10">
        <v>0.5</v>
      </c>
      <c r="AU20" s="9">
        <f t="shared" si="15"/>
        <v>0.2626050420168067</v>
      </c>
      <c r="AV20" s="11">
        <v>3264.7</v>
      </c>
      <c r="AW20" s="11">
        <v>713</v>
      </c>
      <c r="AX20" s="9">
        <f t="shared" si="16"/>
        <v>21.839678990412597</v>
      </c>
      <c r="AY20" s="11">
        <v>620.8</v>
      </c>
      <c r="AZ20" s="11">
        <v>143.6</v>
      </c>
      <c r="BA20" s="9">
        <f t="shared" si="17"/>
        <v>23.131443298969074</v>
      </c>
      <c r="BB20" s="9">
        <v>598.9</v>
      </c>
      <c r="BC20" s="11">
        <v>143.1</v>
      </c>
      <c r="BD20" s="9">
        <f t="shared" si="18"/>
        <v>23.893805309734514</v>
      </c>
      <c r="BE20" s="11">
        <v>50</v>
      </c>
      <c r="BF20" s="11"/>
      <c r="BG20" s="9">
        <f t="shared" si="19"/>
        <v>0</v>
      </c>
      <c r="BH20" s="11">
        <v>960.3</v>
      </c>
      <c r="BI20" s="11">
        <v>257.6</v>
      </c>
      <c r="BJ20" s="9">
        <f t="shared" si="20"/>
        <v>26.82495053629075</v>
      </c>
      <c r="BK20" s="11">
        <v>1335.4</v>
      </c>
      <c r="BL20" s="11">
        <v>299.5</v>
      </c>
      <c r="BM20" s="9">
        <f t="shared" si="21"/>
        <v>22.42773700763816</v>
      </c>
      <c r="BN20" s="17">
        <v>988.9</v>
      </c>
      <c r="BO20" s="12">
        <v>202.5</v>
      </c>
      <c r="BP20" s="9">
        <f t="shared" si="22"/>
        <v>20.47729800788755</v>
      </c>
      <c r="BQ20" s="12">
        <v>136.3</v>
      </c>
      <c r="BR20" s="12">
        <v>68.9</v>
      </c>
      <c r="BS20" s="9">
        <f t="shared" si="23"/>
        <v>50.55025678650037</v>
      </c>
      <c r="BT20" s="12"/>
      <c r="BU20" s="12"/>
      <c r="BV20" s="9" t="e">
        <f t="shared" si="24"/>
        <v>#DIV/0!</v>
      </c>
      <c r="BW20" s="13">
        <f t="shared" si="26"/>
        <v>-198.39999999999964</v>
      </c>
      <c r="BX20" s="13">
        <f t="shared" si="25"/>
        <v>6.2000000000000455</v>
      </c>
      <c r="BY20" s="9"/>
    </row>
    <row r="21" spans="1:77" ht="12.75">
      <c r="A21" s="6">
        <v>6</v>
      </c>
      <c r="B21" s="7" t="s">
        <v>42</v>
      </c>
      <c r="C21" s="8">
        <v>2397</v>
      </c>
      <c r="D21" s="8">
        <f t="shared" si="0"/>
        <v>527.8000000000001</v>
      </c>
      <c r="E21" s="9">
        <f t="shared" si="1"/>
        <v>22.0191906549854</v>
      </c>
      <c r="F21" s="10">
        <v>526.1</v>
      </c>
      <c r="G21" s="10">
        <v>122.2</v>
      </c>
      <c r="H21" s="9">
        <f t="shared" si="2"/>
        <v>23.227523284546663</v>
      </c>
      <c r="I21" s="10">
        <v>268</v>
      </c>
      <c r="J21" s="10">
        <v>28.8</v>
      </c>
      <c r="K21" s="9">
        <f t="shared" si="3"/>
        <v>10.746268656716417</v>
      </c>
      <c r="L21" s="10">
        <v>5.1</v>
      </c>
      <c r="M21" s="10"/>
      <c r="N21" s="9">
        <f t="shared" si="4"/>
        <v>0</v>
      </c>
      <c r="O21" s="10">
        <v>40.2</v>
      </c>
      <c r="P21" s="10">
        <v>1.8</v>
      </c>
      <c r="Q21" s="9">
        <f t="shared" si="5"/>
        <v>4.477611940298507</v>
      </c>
      <c r="R21" s="10">
        <v>155.4</v>
      </c>
      <c r="S21" s="10">
        <v>79.1</v>
      </c>
      <c r="T21" s="9">
        <f t="shared" si="6"/>
        <v>50.90090090090089</v>
      </c>
      <c r="U21" s="10"/>
      <c r="V21" s="10">
        <v>4.1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1781</v>
      </c>
      <c r="AH21" s="10">
        <v>404.6</v>
      </c>
      <c r="AI21" s="9">
        <f t="shared" si="11"/>
        <v>22.717574396406516</v>
      </c>
      <c r="AJ21" s="9">
        <v>1481.8</v>
      </c>
      <c r="AK21" s="9">
        <v>346.6</v>
      </c>
      <c r="AL21" s="9">
        <f t="shared" si="12"/>
        <v>23.390471048724525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>
        <v>1</v>
      </c>
      <c r="AU21" s="9">
        <f t="shared" si="15"/>
        <v>1.1111111111111112</v>
      </c>
      <c r="AV21" s="11">
        <v>2452.7</v>
      </c>
      <c r="AW21" s="11">
        <v>304.9</v>
      </c>
      <c r="AX21" s="9">
        <f t="shared" si="16"/>
        <v>12.43119827129286</v>
      </c>
      <c r="AY21" s="11">
        <v>626</v>
      </c>
      <c r="AZ21" s="11">
        <v>119.2</v>
      </c>
      <c r="BA21" s="9">
        <f t="shared" si="17"/>
        <v>19.04153354632588</v>
      </c>
      <c r="BB21" s="9">
        <v>595</v>
      </c>
      <c r="BC21" s="11">
        <v>119.2</v>
      </c>
      <c r="BD21" s="9">
        <f t="shared" si="18"/>
        <v>20.03361344537815</v>
      </c>
      <c r="BE21" s="11">
        <v>0</v>
      </c>
      <c r="BF21" s="11"/>
      <c r="BG21" s="9" t="e">
        <f t="shared" si="19"/>
        <v>#DIV/0!</v>
      </c>
      <c r="BH21" s="11">
        <v>801.3</v>
      </c>
      <c r="BI21" s="11">
        <v>48.9</v>
      </c>
      <c r="BJ21" s="9">
        <f t="shared" si="20"/>
        <v>6.1025833021340326</v>
      </c>
      <c r="BK21" s="16">
        <v>745.2</v>
      </c>
      <c r="BL21" s="11">
        <v>131.8</v>
      </c>
      <c r="BM21" s="9">
        <f t="shared" si="21"/>
        <v>17.686527106816964</v>
      </c>
      <c r="BN21" s="12">
        <v>529.6</v>
      </c>
      <c r="BO21" s="12">
        <v>102.4</v>
      </c>
      <c r="BP21" s="9">
        <f t="shared" si="22"/>
        <v>19.335347432024168</v>
      </c>
      <c r="BQ21" s="12">
        <v>129.4</v>
      </c>
      <c r="BR21" s="12">
        <v>29.5</v>
      </c>
      <c r="BS21" s="9">
        <f t="shared" si="23"/>
        <v>22.797527047913448</v>
      </c>
      <c r="BT21" s="12"/>
      <c r="BU21" s="12"/>
      <c r="BV21" s="9" t="e">
        <f t="shared" si="24"/>
        <v>#DIV/0!</v>
      </c>
      <c r="BW21" s="13">
        <f t="shared" si="26"/>
        <v>-55.69999999999982</v>
      </c>
      <c r="BX21" s="13">
        <f t="shared" si="25"/>
        <v>222.9000000000001</v>
      </c>
      <c r="BY21" s="9"/>
    </row>
    <row r="22" spans="1:77" ht="12.75">
      <c r="A22" s="6">
        <v>7</v>
      </c>
      <c r="B22" s="7" t="s">
        <v>43</v>
      </c>
      <c r="C22" s="8">
        <v>1568.9</v>
      </c>
      <c r="D22" s="8">
        <f t="shared" si="0"/>
        <v>338.90000000000003</v>
      </c>
      <c r="E22" s="9">
        <f t="shared" si="1"/>
        <v>21.60112180508637</v>
      </c>
      <c r="F22" s="10">
        <v>220.7</v>
      </c>
      <c r="G22" s="10">
        <v>27.1</v>
      </c>
      <c r="H22" s="9">
        <f t="shared" si="2"/>
        <v>12.27911191662891</v>
      </c>
      <c r="I22" s="10">
        <v>28.2</v>
      </c>
      <c r="J22" s="10">
        <v>3.1</v>
      </c>
      <c r="K22" s="9">
        <f t="shared" si="3"/>
        <v>10.99290780141844</v>
      </c>
      <c r="L22" s="10"/>
      <c r="M22" s="10"/>
      <c r="N22" s="9" t="e">
        <f t="shared" si="4"/>
        <v>#DIV/0!</v>
      </c>
      <c r="O22" s="10">
        <v>25.9</v>
      </c>
      <c r="P22" s="10">
        <v>0.8</v>
      </c>
      <c r="Q22" s="9">
        <f t="shared" si="5"/>
        <v>3.0888030888030893</v>
      </c>
      <c r="R22" s="10">
        <v>84</v>
      </c>
      <c r="S22" s="10">
        <v>13.6</v>
      </c>
      <c r="T22" s="9">
        <f t="shared" si="6"/>
        <v>16.19047619047619</v>
      </c>
      <c r="U22" s="10"/>
      <c r="V22" s="10">
        <v>2.9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2.8</v>
      </c>
      <c r="AC22" s="9">
        <f t="shared" si="9"/>
        <v>19.858156028368793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306.8</v>
      </c>
      <c r="AI22" s="9">
        <f t="shared" si="11"/>
        <v>23.121561534403494</v>
      </c>
      <c r="AJ22" s="9">
        <v>1030.5</v>
      </c>
      <c r="AK22" s="9">
        <v>241.1</v>
      </c>
      <c r="AL22" s="9">
        <f t="shared" si="12"/>
        <v>23.39640950994663</v>
      </c>
      <c r="AM22" s="9">
        <v>133.6</v>
      </c>
      <c r="AN22" s="9">
        <v>33.4</v>
      </c>
      <c r="AO22" s="9">
        <f t="shared" si="13"/>
        <v>25</v>
      </c>
      <c r="AP22" s="11"/>
      <c r="AQ22" s="11"/>
      <c r="AR22" s="9" t="e">
        <f t="shared" si="14"/>
        <v>#DIV/0!</v>
      </c>
      <c r="AS22" s="10">
        <v>21.4</v>
      </c>
      <c r="AT22" s="10">
        <v>5</v>
      </c>
      <c r="AU22" s="9">
        <f t="shared" si="15"/>
        <v>23.364485981308412</v>
      </c>
      <c r="AV22" s="11">
        <v>1568.9</v>
      </c>
      <c r="AW22" s="11">
        <v>256.6</v>
      </c>
      <c r="AX22" s="9">
        <f t="shared" si="16"/>
        <v>16.355408247816943</v>
      </c>
      <c r="AY22" s="11">
        <v>620</v>
      </c>
      <c r="AZ22" s="11">
        <v>104.2</v>
      </c>
      <c r="BA22" s="9">
        <f t="shared" si="17"/>
        <v>16.806451612903224</v>
      </c>
      <c r="BB22" s="9">
        <v>598.6</v>
      </c>
      <c r="BC22" s="11">
        <v>104.2</v>
      </c>
      <c r="BD22" s="9">
        <f t="shared" si="18"/>
        <v>17.407283661877713</v>
      </c>
      <c r="BE22" s="11">
        <v>0</v>
      </c>
      <c r="BF22" s="11"/>
      <c r="BG22" s="9" t="e">
        <f t="shared" si="19"/>
        <v>#DIV/0!</v>
      </c>
      <c r="BH22" s="16">
        <v>349.1</v>
      </c>
      <c r="BI22" s="11">
        <v>46</v>
      </c>
      <c r="BJ22" s="9">
        <f t="shared" si="20"/>
        <v>13.176740189057575</v>
      </c>
      <c r="BK22" s="11">
        <v>552.2</v>
      </c>
      <c r="BL22" s="11">
        <v>101.2</v>
      </c>
      <c r="BM22" s="9">
        <f t="shared" si="21"/>
        <v>18.326693227091635</v>
      </c>
      <c r="BN22" s="12">
        <v>425.8</v>
      </c>
      <c r="BO22" s="12">
        <v>89.6</v>
      </c>
      <c r="BP22" s="9">
        <f t="shared" si="22"/>
        <v>21.042743071864724</v>
      </c>
      <c r="BQ22" s="12">
        <v>84.1</v>
      </c>
      <c r="BR22" s="12">
        <v>11.6</v>
      </c>
      <c r="BS22" s="9">
        <f>BR22/BQ22*100</f>
        <v>13.793103448275861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82.30000000000001</v>
      </c>
      <c r="BY22" s="9"/>
    </row>
    <row r="23" spans="1:77" ht="12.75">
      <c r="A23" s="6">
        <v>8</v>
      </c>
      <c r="B23" s="7" t="s">
        <v>44</v>
      </c>
      <c r="C23" s="8">
        <v>2522</v>
      </c>
      <c r="D23" s="8">
        <f t="shared" si="0"/>
        <v>501.9</v>
      </c>
      <c r="E23" s="9">
        <f t="shared" si="1"/>
        <v>19.900872323552736</v>
      </c>
      <c r="F23" s="10">
        <v>803.5</v>
      </c>
      <c r="G23" s="10">
        <v>197.5</v>
      </c>
      <c r="H23" s="9">
        <f t="shared" si="2"/>
        <v>24.579962663347853</v>
      </c>
      <c r="I23" s="10">
        <v>306.3</v>
      </c>
      <c r="J23" s="10">
        <v>59.9</v>
      </c>
      <c r="K23" s="9">
        <f t="shared" si="3"/>
        <v>19.555990858635326</v>
      </c>
      <c r="L23" s="10"/>
      <c r="M23" s="10"/>
      <c r="N23" s="9" t="e">
        <f t="shared" si="4"/>
        <v>#DIV/0!</v>
      </c>
      <c r="O23" s="10">
        <v>56</v>
      </c>
      <c r="P23" s="10">
        <v>0.8</v>
      </c>
      <c r="Q23" s="9">
        <f t="shared" si="5"/>
        <v>1.4285714285714286</v>
      </c>
      <c r="R23" s="10">
        <v>402.4</v>
      </c>
      <c r="S23" s="10">
        <v>134.7</v>
      </c>
      <c r="T23" s="9">
        <f t="shared" si="6"/>
        <v>33.47415506958251</v>
      </c>
      <c r="U23" s="10"/>
      <c r="V23" s="10">
        <v>0.1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1581.4</v>
      </c>
      <c r="AH23" s="10">
        <v>281.5</v>
      </c>
      <c r="AI23" s="9">
        <f t="shared" si="11"/>
        <v>17.800682939167825</v>
      </c>
      <c r="AJ23" s="9">
        <v>1335.4</v>
      </c>
      <c r="AK23" s="9">
        <v>231.5</v>
      </c>
      <c r="AL23" s="9">
        <f t="shared" si="12"/>
        <v>17.33562977385053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>
        <v>22.9</v>
      </c>
      <c r="AU23" s="9">
        <f t="shared" si="15"/>
        <v>16.715328467153284</v>
      </c>
      <c r="AV23" s="11">
        <v>2817</v>
      </c>
      <c r="AW23" s="11">
        <v>362.7</v>
      </c>
      <c r="AX23" s="9">
        <f t="shared" si="16"/>
        <v>12.875399361022364</v>
      </c>
      <c r="AY23" s="11">
        <v>708.9</v>
      </c>
      <c r="AZ23" s="11">
        <v>143.7</v>
      </c>
      <c r="BA23" s="9">
        <f t="shared" si="17"/>
        <v>20.27084214980956</v>
      </c>
      <c r="BB23" s="9">
        <v>693.9</v>
      </c>
      <c r="BC23" s="11">
        <v>143.7</v>
      </c>
      <c r="BD23" s="9">
        <f t="shared" si="18"/>
        <v>20.709035884133158</v>
      </c>
      <c r="BE23" s="11">
        <v>35.8</v>
      </c>
      <c r="BF23" s="11"/>
      <c r="BG23" s="9">
        <f t="shared" si="19"/>
        <v>0</v>
      </c>
      <c r="BH23" s="11">
        <v>1184.5</v>
      </c>
      <c r="BI23" s="11">
        <v>98.6</v>
      </c>
      <c r="BJ23" s="9">
        <f t="shared" si="20"/>
        <v>8.324187420852681</v>
      </c>
      <c r="BK23" s="11">
        <v>838.9</v>
      </c>
      <c r="BL23" s="11">
        <v>115.4</v>
      </c>
      <c r="BM23" s="9">
        <f t="shared" si="21"/>
        <v>13.756109190606747</v>
      </c>
      <c r="BN23" s="12">
        <v>557.9</v>
      </c>
      <c r="BO23" s="12">
        <v>100.9</v>
      </c>
      <c r="BP23" s="9">
        <f t="shared" si="22"/>
        <v>18.085678436995877</v>
      </c>
      <c r="BQ23" s="17">
        <v>45</v>
      </c>
      <c r="BR23" s="12">
        <v>9.8</v>
      </c>
      <c r="BS23" s="9">
        <f t="shared" si="23"/>
        <v>21.77777777777778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139.2</v>
      </c>
      <c r="BY23" s="9"/>
    </row>
    <row r="24" spans="1:77" ht="12.75">
      <c r="A24" s="6">
        <v>9</v>
      </c>
      <c r="B24" s="7" t="s">
        <v>45</v>
      </c>
      <c r="C24" s="8">
        <v>5716.9</v>
      </c>
      <c r="D24" s="8">
        <f t="shared" si="0"/>
        <v>1491.6999999999998</v>
      </c>
      <c r="E24" s="9">
        <f t="shared" si="1"/>
        <v>26.092812538263743</v>
      </c>
      <c r="F24" s="10">
        <v>1281.3</v>
      </c>
      <c r="G24" s="10">
        <v>190.5</v>
      </c>
      <c r="H24" s="9">
        <f t="shared" si="2"/>
        <v>14.867712479512996</v>
      </c>
      <c r="I24" s="10">
        <v>687.5</v>
      </c>
      <c r="J24" s="10">
        <v>134.9</v>
      </c>
      <c r="K24" s="9">
        <f t="shared" si="3"/>
        <v>19.62181818181818</v>
      </c>
      <c r="L24" s="10">
        <v>113.2</v>
      </c>
      <c r="M24" s="10"/>
      <c r="N24" s="9">
        <f t="shared" si="4"/>
        <v>0</v>
      </c>
      <c r="O24" s="10">
        <v>67.6</v>
      </c>
      <c r="P24" s="10">
        <v>2.3</v>
      </c>
      <c r="Q24" s="9">
        <f t="shared" si="5"/>
        <v>3.4023668639053253</v>
      </c>
      <c r="R24" s="10">
        <v>349.2</v>
      </c>
      <c r="S24" s="10">
        <v>28.9</v>
      </c>
      <c r="T24" s="9">
        <f t="shared" si="6"/>
        <v>8.276059564719358</v>
      </c>
      <c r="U24" s="10"/>
      <c r="V24" s="10">
        <v>1.9</v>
      </c>
      <c r="W24" s="9" t="e">
        <f t="shared" si="7"/>
        <v>#DIV/0!</v>
      </c>
      <c r="X24" s="10">
        <v>42.8</v>
      </c>
      <c r="Y24" s="10">
        <v>16.9</v>
      </c>
      <c r="Z24" s="9">
        <f t="shared" si="8"/>
        <v>39.48598130841122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4125.6</v>
      </c>
      <c r="AH24" s="10">
        <v>1000.6</v>
      </c>
      <c r="AI24" s="9">
        <f t="shared" si="11"/>
        <v>24.253441923598988</v>
      </c>
      <c r="AJ24" s="9">
        <v>2439.4</v>
      </c>
      <c r="AK24" s="9">
        <v>809.8</v>
      </c>
      <c r="AL24" s="9">
        <f t="shared" si="12"/>
        <v>33.19668771009264</v>
      </c>
      <c r="AM24" s="9">
        <v>364.8</v>
      </c>
      <c r="AN24" s="9">
        <v>91.2</v>
      </c>
      <c r="AO24" s="9">
        <f t="shared" si="13"/>
        <v>25</v>
      </c>
      <c r="AP24" s="11"/>
      <c r="AQ24" s="11"/>
      <c r="AR24" s="9" t="e">
        <f t="shared" si="14"/>
        <v>#DIV/0!</v>
      </c>
      <c r="AS24" s="10">
        <v>310</v>
      </c>
      <c r="AT24" s="10">
        <v>300.6</v>
      </c>
      <c r="AU24" s="9">
        <f t="shared" si="15"/>
        <v>96.96774193548387</v>
      </c>
      <c r="AV24" s="11">
        <v>5780.3</v>
      </c>
      <c r="AW24" s="11">
        <v>1334.7</v>
      </c>
      <c r="AX24" s="9">
        <f t="shared" si="16"/>
        <v>23.090497033025965</v>
      </c>
      <c r="AY24" s="11">
        <v>812.7</v>
      </c>
      <c r="AZ24" s="11">
        <v>108.4</v>
      </c>
      <c r="BA24" s="9">
        <f t="shared" si="17"/>
        <v>13.338255198720313</v>
      </c>
      <c r="BB24" s="9">
        <v>809.7</v>
      </c>
      <c r="BC24" s="11">
        <v>108.4</v>
      </c>
      <c r="BD24" s="9">
        <f t="shared" si="18"/>
        <v>13.38767444732617</v>
      </c>
      <c r="BE24" s="11">
        <v>0</v>
      </c>
      <c r="BF24" s="11"/>
      <c r="BG24" s="9" t="e">
        <f t="shared" si="19"/>
        <v>#DIV/0!</v>
      </c>
      <c r="BH24" s="11">
        <v>1607.5</v>
      </c>
      <c r="BI24" s="11">
        <v>577.5</v>
      </c>
      <c r="BJ24" s="9">
        <f t="shared" si="20"/>
        <v>35.925349922239505</v>
      </c>
      <c r="BK24" s="11">
        <v>2066</v>
      </c>
      <c r="BL24" s="11">
        <v>636.5</v>
      </c>
      <c r="BM24" s="9">
        <f t="shared" si="21"/>
        <v>30.808325266214908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-63.400000000000546</v>
      </c>
      <c r="BX24" s="13">
        <f t="shared" si="25"/>
        <v>156.99999999999977</v>
      </c>
      <c r="BY24" s="9"/>
    </row>
    <row r="25" spans="1:77" ht="15.75" customHeight="1">
      <c r="A25" s="6">
        <v>10</v>
      </c>
      <c r="B25" s="7" t="s">
        <v>46</v>
      </c>
      <c r="C25" s="8">
        <v>2446.6</v>
      </c>
      <c r="D25" s="8">
        <f t="shared" si="0"/>
        <v>532.7</v>
      </c>
      <c r="E25" s="9">
        <f t="shared" si="1"/>
        <v>21.773072835772094</v>
      </c>
      <c r="F25" s="10">
        <v>230</v>
      </c>
      <c r="G25" s="10">
        <v>48.5</v>
      </c>
      <c r="H25" s="9">
        <f t="shared" si="2"/>
        <v>21.086956521739133</v>
      </c>
      <c r="I25" s="10">
        <v>86.5</v>
      </c>
      <c r="J25" s="10">
        <v>10.4</v>
      </c>
      <c r="K25" s="9">
        <f t="shared" si="3"/>
        <v>12.023121387283238</v>
      </c>
      <c r="L25" s="10">
        <v>0.1</v>
      </c>
      <c r="M25" s="10"/>
      <c r="N25" s="9">
        <f t="shared" si="4"/>
        <v>0</v>
      </c>
      <c r="O25" s="10">
        <v>31.1</v>
      </c>
      <c r="P25" s="10">
        <v>0.7</v>
      </c>
      <c r="Q25" s="9">
        <f t="shared" si="5"/>
        <v>2.2508038585209</v>
      </c>
      <c r="R25" s="10">
        <v>91.6</v>
      </c>
      <c r="S25" s="10">
        <v>37.3</v>
      </c>
      <c r="T25" s="9">
        <f t="shared" si="6"/>
        <v>40.72052401746725</v>
      </c>
      <c r="U25" s="10"/>
      <c r="V25" s="10">
        <v>0.1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2028</v>
      </c>
      <c r="AH25" s="10">
        <v>456.8</v>
      </c>
      <c r="AI25" s="9">
        <f t="shared" si="11"/>
        <v>22.524654832347142</v>
      </c>
      <c r="AJ25" s="9">
        <v>1376</v>
      </c>
      <c r="AK25" s="9">
        <v>321.9</v>
      </c>
      <c r="AL25" s="9">
        <f t="shared" si="12"/>
        <v>23.39389534883721</v>
      </c>
      <c r="AM25" s="9">
        <v>347.3</v>
      </c>
      <c r="AN25" s="9">
        <v>86.8</v>
      </c>
      <c r="AO25" s="9">
        <f t="shared" si="13"/>
        <v>24.99280161243881</v>
      </c>
      <c r="AP25" s="11"/>
      <c r="AQ25" s="11"/>
      <c r="AR25" s="9" t="e">
        <f t="shared" si="14"/>
        <v>#DIV/0!</v>
      </c>
      <c r="AS25" s="10">
        <v>188.7</v>
      </c>
      <c r="AT25" s="10">
        <v>27.4</v>
      </c>
      <c r="AU25" s="9">
        <f t="shared" si="15"/>
        <v>14.520402755696873</v>
      </c>
      <c r="AV25" s="11">
        <v>2467</v>
      </c>
      <c r="AW25" s="11">
        <v>450.8</v>
      </c>
      <c r="AX25" s="9">
        <f t="shared" si="16"/>
        <v>18.2732063234698</v>
      </c>
      <c r="AY25" s="11">
        <v>613.3</v>
      </c>
      <c r="AZ25" s="11">
        <v>109.3</v>
      </c>
      <c r="BA25" s="9">
        <f t="shared" si="17"/>
        <v>17.821620740257625</v>
      </c>
      <c r="BB25" s="9">
        <v>597.6</v>
      </c>
      <c r="BC25" s="11">
        <v>109.3</v>
      </c>
      <c r="BD25" s="9">
        <f t="shared" si="18"/>
        <v>18.28982597054886</v>
      </c>
      <c r="BE25" s="11">
        <v>0</v>
      </c>
      <c r="BF25" s="11"/>
      <c r="BG25" s="9" t="e">
        <f t="shared" si="19"/>
        <v>#DIV/0!</v>
      </c>
      <c r="BH25" s="11">
        <v>642.5</v>
      </c>
      <c r="BI25" s="11">
        <v>144.9</v>
      </c>
      <c r="BJ25" s="9">
        <f t="shared" si="20"/>
        <v>22.552529182879375</v>
      </c>
      <c r="BK25" s="16">
        <v>805.4</v>
      </c>
      <c r="BL25" s="11">
        <v>189.2</v>
      </c>
      <c r="BM25" s="9">
        <f t="shared" si="21"/>
        <v>23.491432828408243</v>
      </c>
      <c r="BN25" s="12">
        <v>635</v>
      </c>
      <c r="BO25" s="12">
        <v>140.6</v>
      </c>
      <c r="BP25" s="9">
        <f t="shared" si="22"/>
        <v>22.141732283464567</v>
      </c>
      <c r="BQ25" s="17">
        <v>69.2</v>
      </c>
      <c r="BR25" s="12">
        <v>41.4</v>
      </c>
      <c r="BS25" s="9">
        <f t="shared" si="23"/>
        <v>59.82658959537572</v>
      </c>
      <c r="BT25" s="12"/>
      <c r="BU25" s="12"/>
      <c r="BV25" s="9" t="e">
        <f t="shared" si="24"/>
        <v>#DIV/0!</v>
      </c>
      <c r="BW25" s="13">
        <f t="shared" si="26"/>
        <v>-20.40000000000009</v>
      </c>
      <c r="BX25" s="13">
        <f t="shared" si="25"/>
        <v>81.90000000000003</v>
      </c>
      <c r="BY25" s="9"/>
    </row>
    <row r="26" spans="1:77" ht="12.75">
      <c r="A26" s="6">
        <v>11</v>
      </c>
      <c r="B26" s="7" t="s">
        <v>47</v>
      </c>
      <c r="C26" s="8">
        <v>2132.9</v>
      </c>
      <c r="D26" s="8">
        <f t="shared" si="0"/>
        <v>460.50000000000006</v>
      </c>
      <c r="E26" s="9">
        <f t="shared" si="1"/>
        <v>21.590323034366357</v>
      </c>
      <c r="F26" s="10">
        <v>157.2</v>
      </c>
      <c r="G26" s="10">
        <v>24.1</v>
      </c>
      <c r="H26" s="9">
        <f t="shared" si="2"/>
        <v>15.330788804071249</v>
      </c>
      <c r="I26" s="10">
        <v>36.1</v>
      </c>
      <c r="J26" s="10">
        <v>6.4</v>
      </c>
      <c r="K26" s="9">
        <f t="shared" si="3"/>
        <v>17.72853185595568</v>
      </c>
      <c r="L26" s="10">
        <v>3.9</v>
      </c>
      <c r="M26" s="10">
        <v>0.7</v>
      </c>
      <c r="N26" s="9">
        <f t="shared" si="4"/>
        <v>17.94871794871795</v>
      </c>
      <c r="O26" s="10">
        <v>28</v>
      </c>
      <c r="P26" s="10">
        <v>1</v>
      </c>
      <c r="Q26" s="9">
        <f t="shared" si="5"/>
        <v>3.571428571428571</v>
      </c>
      <c r="R26" s="10">
        <v>62.7</v>
      </c>
      <c r="S26" s="10">
        <v>12.4</v>
      </c>
      <c r="T26" s="9">
        <f t="shared" si="6"/>
        <v>19.776714513556616</v>
      </c>
      <c r="U26" s="10"/>
      <c r="V26" s="10">
        <v>1</v>
      </c>
      <c r="W26" s="9" t="e">
        <f t="shared" si="7"/>
        <v>#DIV/0!</v>
      </c>
      <c r="X26" s="10">
        <v>21.5</v>
      </c>
      <c r="Y26" s="10"/>
      <c r="Z26" s="9">
        <f t="shared" si="8"/>
        <v>0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1763.2</v>
      </c>
      <c r="AH26" s="10">
        <v>392.6</v>
      </c>
      <c r="AI26" s="9">
        <f t="shared" si="11"/>
        <v>22.26633393829401</v>
      </c>
      <c r="AJ26" s="9">
        <v>1341.9</v>
      </c>
      <c r="AK26" s="9">
        <v>314.1</v>
      </c>
      <c r="AL26" s="9">
        <f t="shared" si="12"/>
        <v>23.407109322602278</v>
      </c>
      <c r="AM26" s="9">
        <v>160.5</v>
      </c>
      <c r="AN26" s="9">
        <v>40.1</v>
      </c>
      <c r="AO26" s="9">
        <f t="shared" si="13"/>
        <v>24.98442367601246</v>
      </c>
      <c r="AP26" s="11"/>
      <c r="AQ26" s="11"/>
      <c r="AR26" s="9" t="e">
        <f t="shared" si="14"/>
        <v>#DIV/0!</v>
      </c>
      <c r="AS26" s="10">
        <v>212.5</v>
      </c>
      <c r="AT26" s="10">
        <v>43.8</v>
      </c>
      <c r="AU26" s="9">
        <f t="shared" si="15"/>
        <v>20.61176470588235</v>
      </c>
      <c r="AV26" s="11">
        <v>2201.3</v>
      </c>
      <c r="AW26" s="11">
        <v>241.6</v>
      </c>
      <c r="AX26" s="9">
        <f t="shared" si="16"/>
        <v>10.975332757915776</v>
      </c>
      <c r="AY26" s="11">
        <v>616.8</v>
      </c>
      <c r="AZ26" s="11">
        <v>111.1</v>
      </c>
      <c r="BA26" s="9">
        <f t="shared" si="17"/>
        <v>18.01232166018158</v>
      </c>
      <c r="BB26" s="9">
        <v>598.6</v>
      </c>
      <c r="BC26" s="11">
        <v>111.1</v>
      </c>
      <c r="BD26" s="9">
        <f t="shared" si="18"/>
        <v>18.559973270965585</v>
      </c>
      <c r="BE26" s="11">
        <v>50</v>
      </c>
      <c r="BF26" s="11"/>
      <c r="BG26" s="9">
        <f t="shared" si="19"/>
        <v>0</v>
      </c>
      <c r="BH26" s="16">
        <v>593.4</v>
      </c>
      <c r="BI26" s="11">
        <v>43.7</v>
      </c>
      <c r="BJ26" s="9">
        <f t="shared" si="20"/>
        <v>7.3643410852713185</v>
      </c>
      <c r="BK26" s="11">
        <v>594.2</v>
      </c>
      <c r="BL26" s="11">
        <v>79.3</v>
      </c>
      <c r="BM26" s="9">
        <f t="shared" si="21"/>
        <v>13.34567485695052</v>
      </c>
      <c r="BN26" s="12">
        <v>403.6</v>
      </c>
      <c r="BO26" s="12">
        <v>76.9</v>
      </c>
      <c r="BP26" s="9">
        <f t="shared" si="22"/>
        <v>19.053518334985135</v>
      </c>
      <c r="BQ26" s="12">
        <v>84.4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-68.40000000000009</v>
      </c>
      <c r="BX26" s="13">
        <f t="shared" si="25"/>
        <v>218.90000000000006</v>
      </c>
      <c r="BY26" s="9"/>
    </row>
    <row r="27" spans="1:77" ht="12.75">
      <c r="A27" s="6">
        <v>12</v>
      </c>
      <c r="B27" s="7" t="s">
        <v>48</v>
      </c>
      <c r="C27" s="8">
        <v>2699.5</v>
      </c>
      <c r="D27" s="8">
        <f t="shared" si="0"/>
        <v>622.2</v>
      </c>
      <c r="E27" s="9">
        <f t="shared" si="1"/>
        <v>23.04871272457863</v>
      </c>
      <c r="F27" s="10">
        <v>649.4</v>
      </c>
      <c r="G27" s="10">
        <v>274.2</v>
      </c>
      <c r="H27" s="9">
        <f t="shared" si="2"/>
        <v>42.22359100708346</v>
      </c>
      <c r="I27" s="10">
        <v>68</v>
      </c>
      <c r="J27" s="10">
        <v>24.7</v>
      </c>
      <c r="K27" s="9">
        <f t="shared" si="3"/>
        <v>36.3235294117647</v>
      </c>
      <c r="L27" s="10">
        <v>0</v>
      </c>
      <c r="M27" s="10"/>
      <c r="N27" s="9" t="e">
        <f t="shared" si="4"/>
        <v>#DIV/0!</v>
      </c>
      <c r="O27" s="10">
        <v>46.2</v>
      </c>
      <c r="P27" s="10">
        <v>0.5</v>
      </c>
      <c r="Q27" s="9">
        <f t="shared" si="5"/>
        <v>1.0822510822510822</v>
      </c>
      <c r="R27" s="10">
        <v>204.4</v>
      </c>
      <c r="S27" s="10">
        <v>40</v>
      </c>
      <c r="T27" s="9">
        <f t="shared" si="6"/>
        <v>19.569471624266143</v>
      </c>
      <c r="U27" s="10"/>
      <c r="V27" s="10">
        <v>209</v>
      </c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/>
      <c r="AC27" s="9">
        <f t="shared" si="9"/>
        <v>0</v>
      </c>
      <c r="AD27" s="10">
        <v>0</v>
      </c>
      <c r="AE27" s="10"/>
      <c r="AF27" s="9" t="e">
        <f t="shared" si="10"/>
        <v>#DIV/0!</v>
      </c>
      <c r="AG27" s="10">
        <v>1960.1</v>
      </c>
      <c r="AH27" s="10">
        <v>346</v>
      </c>
      <c r="AI27" s="9">
        <f t="shared" si="11"/>
        <v>17.652160604050813</v>
      </c>
      <c r="AJ27" s="9">
        <v>1694.7</v>
      </c>
      <c r="AK27" s="9">
        <v>293.8</v>
      </c>
      <c r="AL27" s="9">
        <f t="shared" si="12"/>
        <v>17.336401723018824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90</v>
      </c>
      <c r="AT27" s="10">
        <v>2</v>
      </c>
      <c r="AU27" s="9">
        <f t="shared" si="15"/>
        <v>2.2222222222222223</v>
      </c>
      <c r="AV27" s="11">
        <v>2876.4</v>
      </c>
      <c r="AW27" s="11">
        <v>302.6</v>
      </c>
      <c r="AX27" s="9">
        <f t="shared" si="16"/>
        <v>10.520094562647754</v>
      </c>
      <c r="AY27" s="16">
        <v>633.5</v>
      </c>
      <c r="AZ27" s="11">
        <v>106.5</v>
      </c>
      <c r="BA27" s="9">
        <f t="shared" si="17"/>
        <v>16.811365430149962</v>
      </c>
      <c r="BB27" s="9">
        <v>598.9</v>
      </c>
      <c r="BC27" s="11">
        <v>105.4</v>
      </c>
      <c r="BD27" s="9">
        <f t="shared" si="18"/>
        <v>17.59893137418601</v>
      </c>
      <c r="BE27" s="11">
        <v>0</v>
      </c>
      <c r="BF27" s="11"/>
      <c r="BG27" s="9" t="e">
        <f t="shared" si="19"/>
        <v>#DIV/0!</v>
      </c>
      <c r="BH27" s="16">
        <v>914.4</v>
      </c>
      <c r="BI27" s="11">
        <v>11.2</v>
      </c>
      <c r="BJ27" s="9">
        <f t="shared" si="20"/>
        <v>1.2248468941382327</v>
      </c>
      <c r="BK27" s="11">
        <v>997.9</v>
      </c>
      <c r="BL27" s="11">
        <v>172.4</v>
      </c>
      <c r="BM27" s="9">
        <f t="shared" si="21"/>
        <v>17.27628018839563</v>
      </c>
      <c r="BN27" s="12">
        <v>722.3</v>
      </c>
      <c r="BO27" s="12">
        <v>136.2</v>
      </c>
      <c r="BP27" s="9">
        <f t="shared" si="22"/>
        <v>18.856430845908903</v>
      </c>
      <c r="BQ27" s="12">
        <v>184</v>
      </c>
      <c r="BR27" s="12">
        <v>36.2</v>
      </c>
      <c r="BS27" s="9">
        <f t="shared" si="23"/>
        <v>19.67391304347826</v>
      </c>
      <c r="BT27" s="12"/>
      <c r="BU27" s="12"/>
      <c r="BV27" s="9" t="e">
        <f t="shared" si="24"/>
        <v>#DIV/0!</v>
      </c>
      <c r="BW27" s="13">
        <f t="shared" si="26"/>
        <v>-176.9000000000001</v>
      </c>
      <c r="BX27" s="13">
        <f t="shared" si="25"/>
        <v>319.6</v>
      </c>
      <c r="BY27" s="9"/>
    </row>
    <row r="28" spans="1:77" ht="12.75">
      <c r="A28" s="6">
        <v>13</v>
      </c>
      <c r="B28" s="7" t="s">
        <v>49</v>
      </c>
      <c r="C28" s="8">
        <v>3612.2</v>
      </c>
      <c r="D28" s="8">
        <f t="shared" si="0"/>
        <v>812.9999999999999</v>
      </c>
      <c r="E28" s="9">
        <f t="shared" si="1"/>
        <v>22.50705940977797</v>
      </c>
      <c r="F28" s="10">
        <v>707</v>
      </c>
      <c r="G28" s="10">
        <v>173.8</v>
      </c>
      <c r="H28" s="9">
        <f t="shared" si="2"/>
        <v>24.582743988684584</v>
      </c>
      <c r="I28" s="10">
        <v>150.9</v>
      </c>
      <c r="J28" s="10">
        <v>38.7</v>
      </c>
      <c r="K28" s="9">
        <f t="shared" si="3"/>
        <v>25.646123260437374</v>
      </c>
      <c r="L28" s="10">
        <v>12.9</v>
      </c>
      <c r="M28" s="10"/>
      <c r="N28" s="9">
        <f t="shared" si="4"/>
        <v>0</v>
      </c>
      <c r="O28" s="10">
        <v>45</v>
      </c>
      <c r="P28" s="10">
        <v>3.1</v>
      </c>
      <c r="Q28" s="9">
        <f t="shared" si="5"/>
        <v>6.888888888888889</v>
      </c>
      <c r="R28" s="10">
        <v>208.1</v>
      </c>
      <c r="S28" s="10">
        <v>98.7</v>
      </c>
      <c r="T28" s="9">
        <f t="shared" si="6"/>
        <v>47.429120615088905</v>
      </c>
      <c r="U28" s="10"/>
      <c r="V28" s="10">
        <v>14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5.8</v>
      </c>
      <c r="AC28" s="9">
        <f t="shared" si="9"/>
        <v>17.956656346749227</v>
      </c>
      <c r="AD28" s="10">
        <v>0</v>
      </c>
      <c r="AE28" s="10"/>
      <c r="AF28" s="9" t="e">
        <f t="shared" si="10"/>
        <v>#DIV/0!</v>
      </c>
      <c r="AG28" s="10">
        <v>2748.7</v>
      </c>
      <c r="AH28" s="10">
        <v>604.3</v>
      </c>
      <c r="AI28" s="9">
        <f t="shared" si="11"/>
        <v>21.984938334485392</v>
      </c>
      <c r="AJ28" s="9">
        <v>1919.3</v>
      </c>
      <c r="AK28" s="9">
        <v>411.6</v>
      </c>
      <c r="AL28" s="9">
        <f t="shared" si="12"/>
        <v>21.44531860574168</v>
      </c>
      <c r="AM28" s="9">
        <v>469.5</v>
      </c>
      <c r="AN28" s="9">
        <v>117.4</v>
      </c>
      <c r="AO28" s="9">
        <f t="shared" si="13"/>
        <v>25.005324813631525</v>
      </c>
      <c r="AP28" s="11"/>
      <c r="AQ28" s="11"/>
      <c r="AR28" s="9" t="e">
        <f t="shared" si="14"/>
        <v>#DIV/0!</v>
      </c>
      <c r="AS28" s="10">
        <v>156.4</v>
      </c>
      <c r="AT28" s="10">
        <v>34.9</v>
      </c>
      <c r="AU28" s="9">
        <f t="shared" si="15"/>
        <v>22.314578005115088</v>
      </c>
      <c r="AV28" s="11">
        <v>3646.2</v>
      </c>
      <c r="AW28" s="11">
        <v>528.8</v>
      </c>
      <c r="AX28" s="9">
        <f t="shared" si="16"/>
        <v>14.50277000713071</v>
      </c>
      <c r="AY28" s="11">
        <v>705.1</v>
      </c>
      <c r="AZ28" s="11">
        <v>124</v>
      </c>
      <c r="BA28" s="9">
        <f t="shared" si="17"/>
        <v>17.586157991774215</v>
      </c>
      <c r="BB28" s="9">
        <v>675.3</v>
      </c>
      <c r="BC28" s="11">
        <v>124</v>
      </c>
      <c r="BD28" s="9">
        <f t="shared" si="18"/>
        <v>18.362209388419963</v>
      </c>
      <c r="BE28" s="11">
        <v>0</v>
      </c>
      <c r="BF28" s="11"/>
      <c r="BG28" s="9" t="e">
        <f t="shared" si="19"/>
        <v>#DIV/0!</v>
      </c>
      <c r="BH28" s="11">
        <v>941</v>
      </c>
      <c r="BI28" s="11">
        <v>108.2</v>
      </c>
      <c r="BJ28" s="9">
        <f t="shared" si="20"/>
        <v>11.498405951115835</v>
      </c>
      <c r="BK28" s="11">
        <v>1823.9</v>
      </c>
      <c r="BL28" s="11">
        <v>284.3</v>
      </c>
      <c r="BM28" s="9">
        <f t="shared" si="21"/>
        <v>15.587477383628487</v>
      </c>
      <c r="BN28" s="12">
        <v>1159.3</v>
      </c>
      <c r="BO28" s="12">
        <v>207.1</v>
      </c>
      <c r="BP28" s="9">
        <f t="shared" si="22"/>
        <v>17.864228413697923</v>
      </c>
      <c r="BQ28" s="12">
        <v>349.5</v>
      </c>
      <c r="BR28" s="12">
        <v>58.8</v>
      </c>
      <c r="BS28" s="9">
        <f t="shared" si="23"/>
        <v>16.824034334763947</v>
      </c>
      <c r="BT28" s="12"/>
      <c r="BU28" s="12"/>
      <c r="BV28" s="9" t="e">
        <f t="shared" si="24"/>
        <v>#DIV/0!</v>
      </c>
      <c r="BW28" s="13">
        <f t="shared" si="26"/>
        <v>-34</v>
      </c>
      <c r="BX28" s="13">
        <f t="shared" si="25"/>
        <v>284.19999999999993</v>
      </c>
      <c r="BY28" s="9"/>
    </row>
    <row r="29" spans="1:77" ht="12.75">
      <c r="A29" s="6">
        <v>14</v>
      </c>
      <c r="B29" s="7" t="s">
        <v>50</v>
      </c>
      <c r="C29" s="8">
        <v>1722.3</v>
      </c>
      <c r="D29" s="8">
        <f t="shared" si="0"/>
        <v>389.4</v>
      </c>
      <c r="E29" s="9">
        <f t="shared" si="1"/>
        <v>22.60930151541543</v>
      </c>
      <c r="F29" s="10">
        <v>458.1</v>
      </c>
      <c r="G29" s="10">
        <v>100.4</v>
      </c>
      <c r="H29" s="9">
        <f t="shared" si="2"/>
        <v>21.916612093429382</v>
      </c>
      <c r="I29" s="10">
        <v>94.5</v>
      </c>
      <c r="J29" s="10">
        <v>27.3</v>
      </c>
      <c r="K29" s="9">
        <f t="shared" si="3"/>
        <v>28.888888888888893</v>
      </c>
      <c r="L29" s="10">
        <v>19.5</v>
      </c>
      <c r="M29" s="10"/>
      <c r="N29" s="9">
        <f t="shared" si="4"/>
        <v>0</v>
      </c>
      <c r="O29" s="10">
        <v>30.2</v>
      </c>
      <c r="P29" s="10"/>
      <c r="Q29" s="9">
        <f t="shared" si="5"/>
        <v>0</v>
      </c>
      <c r="R29" s="10">
        <v>204.2</v>
      </c>
      <c r="S29" s="10">
        <v>72.5</v>
      </c>
      <c r="T29" s="9">
        <f t="shared" si="6"/>
        <v>35.504407443682666</v>
      </c>
      <c r="U29" s="10"/>
      <c r="V29" s="10">
        <v>0.7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1261.3</v>
      </c>
      <c r="AH29" s="10">
        <v>289</v>
      </c>
      <c r="AI29" s="9">
        <f t="shared" si="11"/>
        <v>22.91286767620709</v>
      </c>
      <c r="AJ29" s="9">
        <v>989.7</v>
      </c>
      <c r="AK29" s="9">
        <v>231.5</v>
      </c>
      <c r="AL29" s="9">
        <f t="shared" si="12"/>
        <v>23.39092654339699</v>
      </c>
      <c r="AM29" s="9">
        <v>90.3</v>
      </c>
      <c r="AN29" s="9">
        <v>22.6</v>
      </c>
      <c r="AO29" s="9">
        <f t="shared" si="13"/>
        <v>25.027685492801776</v>
      </c>
      <c r="AP29" s="11"/>
      <c r="AQ29" s="11"/>
      <c r="AR29" s="9" t="e">
        <f t="shared" si="14"/>
        <v>#DIV/0!</v>
      </c>
      <c r="AS29" s="10">
        <v>3</v>
      </c>
      <c r="AT29" s="10"/>
      <c r="AU29" s="9">
        <f t="shared" si="15"/>
        <v>0</v>
      </c>
      <c r="AV29" s="11">
        <v>1722.3</v>
      </c>
      <c r="AW29" s="11">
        <v>237.9</v>
      </c>
      <c r="AX29" s="9">
        <f t="shared" si="16"/>
        <v>13.812924577599722</v>
      </c>
      <c r="AY29" s="11">
        <v>598.6</v>
      </c>
      <c r="AZ29" s="11">
        <v>106.7</v>
      </c>
      <c r="BA29" s="9">
        <f t="shared" si="17"/>
        <v>17.824924824590713</v>
      </c>
      <c r="BB29" s="9">
        <v>598.6</v>
      </c>
      <c r="BC29" s="11">
        <v>106.7</v>
      </c>
      <c r="BD29" s="9">
        <f t="shared" si="18"/>
        <v>17.824924824590713</v>
      </c>
      <c r="BE29" s="11">
        <v>63.7</v>
      </c>
      <c r="BF29" s="11"/>
      <c r="BG29" s="9">
        <f t="shared" si="19"/>
        <v>0</v>
      </c>
      <c r="BH29" s="11">
        <v>352</v>
      </c>
      <c r="BI29" s="11">
        <v>14.6</v>
      </c>
      <c r="BJ29" s="9">
        <f t="shared" si="20"/>
        <v>4.1477272727272725</v>
      </c>
      <c r="BK29" s="11">
        <v>643.8</v>
      </c>
      <c r="BL29" s="11">
        <v>111.7</v>
      </c>
      <c r="BM29" s="9">
        <f t="shared" si="21"/>
        <v>17.350108729419077</v>
      </c>
      <c r="BN29" s="12">
        <v>373.3</v>
      </c>
      <c r="BO29" s="12">
        <v>69.9</v>
      </c>
      <c r="BP29" s="9">
        <f t="shared" si="22"/>
        <v>18.724886150549157</v>
      </c>
      <c r="BQ29" s="12">
        <v>164.7</v>
      </c>
      <c r="BR29" s="12">
        <v>39.6</v>
      </c>
      <c r="BS29" s="9">
        <f t="shared" si="23"/>
        <v>24.043715846994537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151.49999999999997</v>
      </c>
      <c r="BY29" s="9"/>
    </row>
    <row r="30" spans="1:77" ht="12.75">
      <c r="A30" s="6">
        <v>15</v>
      </c>
      <c r="B30" s="7" t="s">
        <v>51</v>
      </c>
      <c r="C30" s="8">
        <v>20829</v>
      </c>
      <c r="D30" s="8">
        <f t="shared" si="0"/>
        <v>4711.7</v>
      </c>
      <c r="E30" s="9">
        <f t="shared" si="1"/>
        <v>22.62086513994911</v>
      </c>
      <c r="F30" s="10">
        <v>13766.4</v>
      </c>
      <c r="G30" s="10">
        <v>2217.8</v>
      </c>
      <c r="H30" s="9">
        <f t="shared" si="2"/>
        <v>16.110239423523947</v>
      </c>
      <c r="I30" s="10">
        <v>8951.7</v>
      </c>
      <c r="J30" s="10">
        <v>2232</v>
      </c>
      <c r="K30" s="9">
        <f t="shared" si="3"/>
        <v>24.933811454807465</v>
      </c>
      <c r="L30" s="10">
        <v>6.4</v>
      </c>
      <c r="M30" s="10"/>
      <c r="N30" s="9">
        <f t="shared" si="4"/>
        <v>0</v>
      </c>
      <c r="O30" s="10">
        <v>418.7</v>
      </c>
      <c r="P30" s="10">
        <v>49.2</v>
      </c>
      <c r="Q30" s="9">
        <f t="shared" si="5"/>
        <v>11.750656794841175</v>
      </c>
      <c r="R30" s="10">
        <v>3290</v>
      </c>
      <c r="S30" s="10">
        <v>-242.9</v>
      </c>
      <c r="T30" s="9">
        <f t="shared" si="6"/>
        <v>-7.382978723404256</v>
      </c>
      <c r="U30" s="10"/>
      <c r="V30" s="10">
        <v>154.5</v>
      </c>
      <c r="W30" s="9" t="e">
        <f t="shared" si="7"/>
        <v>#DIV/0!</v>
      </c>
      <c r="X30" s="10">
        <v>1062.7</v>
      </c>
      <c r="Y30" s="10"/>
      <c r="Z30" s="9">
        <f t="shared" si="8"/>
        <v>0</v>
      </c>
      <c r="AA30" s="10">
        <v>27.8</v>
      </c>
      <c r="AB30" s="10">
        <v>8.7</v>
      </c>
      <c r="AC30" s="9">
        <f t="shared" si="9"/>
        <v>31.294964028776974</v>
      </c>
      <c r="AD30" s="10">
        <v>0</v>
      </c>
      <c r="AE30" s="10"/>
      <c r="AF30" s="9" t="e">
        <f t="shared" si="10"/>
        <v>#DIV/0!</v>
      </c>
      <c r="AG30" s="10">
        <v>5556.5</v>
      </c>
      <c r="AH30" s="10">
        <v>1261.2</v>
      </c>
      <c r="AI30" s="9">
        <f t="shared" si="11"/>
        <v>22.697741383964726</v>
      </c>
      <c r="AJ30" s="9">
        <v>5043.7</v>
      </c>
      <c r="AK30" s="9">
        <v>1260.9</v>
      </c>
      <c r="AL30" s="9">
        <f t="shared" si="12"/>
        <v>24.999504332137125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1506.1</v>
      </c>
      <c r="AT30" s="10">
        <v>1232.7</v>
      </c>
      <c r="AU30" s="9">
        <f t="shared" si="15"/>
        <v>81.84715490339288</v>
      </c>
      <c r="AV30" s="11">
        <v>21712.3</v>
      </c>
      <c r="AW30" s="11">
        <v>6005.1</v>
      </c>
      <c r="AX30" s="9">
        <f t="shared" si="16"/>
        <v>27.657595003753638</v>
      </c>
      <c r="AY30" s="11">
        <v>2699.3</v>
      </c>
      <c r="AZ30" s="11">
        <v>1352.1</v>
      </c>
      <c r="BA30" s="9">
        <f t="shared" si="17"/>
        <v>50.09076427221871</v>
      </c>
      <c r="BB30" s="9">
        <v>1598.5</v>
      </c>
      <c r="BC30" s="11">
        <v>333.9</v>
      </c>
      <c r="BD30" s="9">
        <f t="shared" si="18"/>
        <v>20.88833281201126</v>
      </c>
      <c r="BE30" s="11">
        <v>350</v>
      </c>
      <c r="BF30" s="11"/>
      <c r="BG30" s="9">
        <f t="shared" si="19"/>
        <v>0</v>
      </c>
      <c r="BH30" s="11">
        <v>10844.6</v>
      </c>
      <c r="BI30" s="11">
        <v>3335.1</v>
      </c>
      <c r="BJ30" s="9">
        <f t="shared" si="20"/>
        <v>30.753554764583292</v>
      </c>
      <c r="BK30" s="11">
        <v>2759.9</v>
      </c>
      <c r="BL30" s="11">
        <v>234.6</v>
      </c>
      <c r="BM30" s="9">
        <f t="shared" si="21"/>
        <v>8.500307982173267</v>
      </c>
      <c r="BN30" s="12">
        <v>899.9</v>
      </c>
      <c r="BO30" s="12">
        <v>188.9</v>
      </c>
      <c r="BP30" s="9">
        <f t="shared" si="22"/>
        <v>20.991221246805203</v>
      </c>
      <c r="BQ30" s="12">
        <v>106.6</v>
      </c>
      <c r="BR30" s="12">
        <v>20.2</v>
      </c>
      <c r="BS30" s="9">
        <f t="shared" si="23"/>
        <v>18.949343339587244</v>
      </c>
      <c r="BT30" s="12"/>
      <c r="BU30" s="12"/>
      <c r="BV30" s="9" t="e">
        <f t="shared" si="24"/>
        <v>#DIV/0!</v>
      </c>
      <c r="BW30" s="13">
        <f t="shared" si="26"/>
        <v>-883.2999999999993</v>
      </c>
      <c r="BX30" s="13">
        <f t="shared" si="25"/>
        <v>-1293.4000000000005</v>
      </c>
      <c r="BY30" s="9"/>
    </row>
    <row r="31" spans="1:77" ht="12.75">
      <c r="A31" s="6">
        <v>16</v>
      </c>
      <c r="B31" s="7" t="s">
        <v>52</v>
      </c>
      <c r="C31" s="8">
        <v>2229.3</v>
      </c>
      <c r="D31" s="8">
        <f t="shared" si="0"/>
        <v>535.1</v>
      </c>
      <c r="E31" s="9">
        <f t="shared" si="1"/>
        <v>24.003050284842775</v>
      </c>
      <c r="F31" s="10">
        <v>509.7</v>
      </c>
      <c r="G31" s="10">
        <v>125</v>
      </c>
      <c r="H31" s="9">
        <f t="shared" si="2"/>
        <v>24.52422993917991</v>
      </c>
      <c r="I31" s="10">
        <v>92.2</v>
      </c>
      <c r="J31" s="10">
        <v>16.7</v>
      </c>
      <c r="K31" s="9">
        <f t="shared" si="3"/>
        <v>18.11279826464208</v>
      </c>
      <c r="L31" s="10">
        <v>27.3</v>
      </c>
      <c r="M31" s="10"/>
      <c r="N31" s="9">
        <f t="shared" si="4"/>
        <v>0</v>
      </c>
      <c r="O31" s="10">
        <v>36.3</v>
      </c>
      <c r="P31" s="10">
        <v>-0.2</v>
      </c>
      <c r="Q31" s="9">
        <f t="shared" si="5"/>
        <v>-0.5509641873278238</v>
      </c>
      <c r="R31" s="10">
        <v>286.3</v>
      </c>
      <c r="S31" s="10">
        <v>68.3</v>
      </c>
      <c r="T31" s="9">
        <f t="shared" si="6"/>
        <v>23.856095005239258</v>
      </c>
      <c r="U31" s="10"/>
      <c r="V31" s="10">
        <v>40.1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380</v>
      </c>
      <c r="AI31" s="9">
        <f t="shared" si="11"/>
        <v>23.549826474962817</v>
      </c>
      <c r="AJ31" s="9">
        <v>1305.8</v>
      </c>
      <c r="AK31" s="9">
        <v>305.5</v>
      </c>
      <c r="AL31" s="9">
        <f t="shared" si="12"/>
        <v>23.39561954357482</v>
      </c>
      <c r="AM31" s="9">
        <v>92.1</v>
      </c>
      <c r="AN31" s="9">
        <v>23</v>
      </c>
      <c r="AO31" s="9">
        <f t="shared" si="13"/>
        <v>24.972855591748104</v>
      </c>
      <c r="AP31" s="11"/>
      <c r="AQ31" s="11"/>
      <c r="AR31" s="9" t="e">
        <f t="shared" si="14"/>
        <v>#DIV/0!</v>
      </c>
      <c r="AS31" s="10">
        <v>106</v>
      </c>
      <c r="AT31" s="10">
        <v>30.1</v>
      </c>
      <c r="AU31" s="9">
        <f t="shared" si="15"/>
        <v>28.39622641509434</v>
      </c>
      <c r="AV31" s="11">
        <v>2297.2</v>
      </c>
      <c r="AW31" s="11">
        <v>442.5</v>
      </c>
      <c r="AX31" s="9">
        <f t="shared" si="16"/>
        <v>19.262580532822568</v>
      </c>
      <c r="AY31" s="11">
        <v>620.2</v>
      </c>
      <c r="AZ31" s="11">
        <v>105.1</v>
      </c>
      <c r="BA31" s="9">
        <f t="shared" si="17"/>
        <v>16.94614640438568</v>
      </c>
      <c r="BB31" s="9">
        <v>598.6</v>
      </c>
      <c r="BC31" s="11">
        <v>105.1</v>
      </c>
      <c r="BD31" s="9">
        <f t="shared" si="18"/>
        <v>17.557634480454393</v>
      </c>
      <c r="BE31" s="11">
        <v>0</v>
      </c>
      <c r="BF31" s="11"/>
      <c r="BG31" s="9" t="e">
        <f t="shared" si="19"/>
        <v>#DIV/0!</v>
      </c>
      <c r="BH31" s="11">
        <v>684.2</v>
      </c>
      <c r="BI31" s="11">
        <v>116.6</v>
      </c>
      <c r="BJ31" s="9">
        <f t="shared" si="20"/>
        <v>17.041800643086816</v>
      </c>
      <c r="BK31" s="11">
        <v>944.4</v>
      </c>
      <c r="BL31" s="11">
        <v>213.4</v>
      </c>
      <c r="BM31" s="9">
        <f t="shared" si="21"/>
        <v>22.596357475645913</v>
      </c>
      <c r="BN31" s="12">
        <v>630</v>
      </c>
      <c r="BO31" s="12">
        <v>141.3</v>
      </c>
      <c r="BP31" s="9">
        <f t="shared" si="22"/>
        <v>22.42857142857143</v>
      </c>
      <c r="BQ31" s="12">
        <v>214.3</v>
      </c>
      <c r="BR31" s="12">
        <v>69</v>
      </c>
      <c r="BS31" s="9">
        <f t="shared" si="23"/>
        <v>32.1978534764349</v>
      </c>
      <c r="BT31" s="12"/>
      <c r="BU31" s="12"/>
      <c r="BV31" s="9" t="e">
        <f t="shared" si="24"/>
        <v>#DIV/0!</v>
      </c>
      <c r="BW31" s="13">
        <f t="shared" si="26"/>
        <v>-67.89999999999964</v>
      </c>
      <c r="BX31" s="13">
        <f t="shared" si="25"/>
        <v>92.60000000000002</v>
      </c>
      <c r="BY31" s="9"/>
    </row>
    <row r="32" spans="1:77" ht="12.75">
      <c r="A32" s="6">
        <v>17</v>
      </c>
      <c r="B32" s="7" t="s">
        <v>53</v>
      </c>
      <c r="C32" s="8">
        <v>4395</v>
      </c>
      <c r="D32" s="8">
        <f t="shared" si="0"/>
        <v>816.5</v>
      </c>
      <c r="E32" s="9">
        <f t="shared" si="1"/>
        <v>18.57792946530148</v>
      </c>
      <c r="F32" s="10">
        <v>1235.8</v>
      </c>
      <c r="G32" s="10">
        <v>201</v>
      </c>
      <c r="H32" s="9">
        <f t="shared" si="2"/>
        <v>16.26476776177375</v>
      </c>
      <c r="I32" s="10">
        <v>883</v>
      </c>
      <c r="J32" s="10">
        <v>151.4</v>
      </c>
      <c r="K32" s="9">
        <f t="shared" si="3"/>
        <v>17.146092865232163</v>
      </c>
      <c r="L32" s="10">
        <v>10.3</v>
      </c>
      <c r="M32" s="10"/>
      <c r="N32" s="9">
        <f t="shared" si="4"/>
        <v>0</v>
      </c>
      <c r="O32" s="10">
        <v>54.4</v>
      </c>
      <c r="P32" s="10">
        <v>3.1</v>
      </c>
      <c r="Q32" s="9">
        <f t="shared" si="5"/>
        <v>5.6985294117647065</v>
      </c>
      <c r="R32" s="10">
        <v>140.9</v>
      </c>
      <c r="S32" s="10">
        <v>16.6</v>
      </c>
      <c r="T32" s="9">
        <f t="shared" si="6"/>
        <v>11.781405251951739</v>
      </c>
      <c r="U32" s="10"/>
      <c r="V32" s="10">
        <v>2.8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3100.2</v>
      </c>
      <c r="AH32" s="10">
        <v>570.9</v>
      </c>
      <c r="AI32" s="9">
        <f t="shared" si="11"/>
        <v>18.414940971550223</v>
      </c>
      <c r="AJ32" s="9">
        <v>2266.9</v>
      </c>
      <c r="AK32" s="9">
        <v>479.5</v>
      </c>
      <c r="AL32" s="9">
        <f t="shared" si="12"/>
        <v>21.15223432881909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44.6</v>
      </c>
      <c r="AU32" s="9">
        <f t="shared" si="15"/>
        <v>75.59322033898306</v>
      </c>
      <c r="AV32" s="11">
        <v>4473.5</v>
      </c>
      <c r="AW32" s="11">
        <v>700.5</v>
      </c>
      <c r="AX32" s="9">
        <f t="shared" si="16"/>
        <v>15.658880071532359</v>
      </c>
      <c r="AY32" s="11">
        <v>754.4</v>
      </c>
      <c r="AZ32" s="11">
        <v>134</v>
      </c>
      <c r="BA32" s="9">
        <f t="shared" si="17"/>
        <v>17.762460233297986</v>
      </c>
      <c r="BB32" s="9">
        <v>731.2</v>
      </c>
      <c r="BC32" s="11">
        <v>134</v>
      </c>
      <c r="BD32" s="9">
        <f t="shared" si="18"/>
        <v>18.326039387308533</v>
      </c>
      <c r="BE32" s="11">
        <v>0</v>
      </c>
      <c r="BF32" s="11"/>
      <c r="BG32" s="9" t="e">
        <f t="shared" si="19"/>
        <v>#DIV/0!</v>
      </c>
      <c r="BH32" s="11">
        <v>1746.9</v>
      </c>
      <c r="BI32" s="11">
        <v>304.2</v>
      </c>
      <c r="BJ32" s="9">
        <f t="shared" si="20"/>
        <v>17.413704276146312</v>
      </c>
      <c r="BK32" s="11">
        <v>1330.8</v>
      </c>
      <c r="BL32" s="11">
        <v>250</v>
      </c>
      <c r="BM32" s="9">
        <f t="shared" si="21"/>
        <v>18.78569281635107</v>
      </c>
      <c r="BN32" s="12">
        <v>902.9</v>
      </c>
      <c r="BO32" s="12">
        <v>167.4</v>
      </c>
      <c r="BP32" s="9">
        <f t="shared" si="22"/>
        <v>18.54025916491306</v>
      </c>
      <c r="BQ32" s="12">
        <v>279.4</v>
      </c>
      <c r="BR32" s="12">
        <v>76.6</v>
      </c>
      <c r="BS32" s="9">
        <f t="shared" si="23"/>
        <v>27.415891195418755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116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54</v>
      </c>
      <c r="B34" s="48"/>
      <c r="C34" s="14">
        <f>SUM(C16:C33)</f>
        <v>67555.6</v>
      </c>
      <c r="D34" s="14">
        <f>SUM(D16:D33)</f>
        <v>15184.4</v>
      </c>
      <c r="E34" s="15">
        <f t="shared" si="1"/>
        <v>22.476893107307163</v>
      </c>
      <c r="F34" s="14">
        <f>SUM(F16:F33)</f>
        <v>23869.5</v>
      </c>
      <c r="G34" s="14">
        <f>SUM(G16:G33)</f>
        <v>4563.200000000001</v>
      </c>
      <c r="H34" s="15">
        <f>G34/F34*100</f>
        <v>19.11728356270555</v>
      </c>
      <c r="I34" s="14">
        <f>SUM(I16:I33)</f>
        <v>12934.800000000001</v>
      </c>
      <c r="J34" s="14">
        <f>SUM(J16:J33)</f>
        <v>3047.1</v>
      </c>
      <c r="K34" s="15">
        <f>J34/I34*100</f>
        <v>23.557380090917523</v>
      </c>
      <c r="L34" s="14">
        <f>SUM(L16:L33)</f>
        <v>262.70000000000005</v>
      </c>
      <c r="M34" s="14">
        <f>SUM(M16:M33)</f>
        <v>51.300000000000004</v>
      </c>
      <c r="N34" s="15">
        <f>M34/L34*100</f>
        <v>19.52797868290826</v>
      </c>
      <c r="O34" s="14">
        <f>SUM(O16:O33)</f>
        <v>1145.5</v>
      </c>
      <c r="P34" s="14">
        <f>SUM(P16:P33)</f>
        <v>72.39999999999999</v>
      </c>
      <c r="Q34" s="15">
        <f>P34/O34*100</f>
        <v>6.320384111741596</v>
      </c>
      <c r="R34" s="14">
        <f>SUM(R16:R33)</f>
        <v>6391.499999999999</v>
      </c>
      <c r="S34" s="14">
        <f>SUM(S16:S33)</f>
        <v>727.5</v>
      </c>
      <c r="T34" s="15">
        <f>S34/R34*100</f>
        <v>11.382304623327858</v>
      </c>
      <c r="U34" s="14">
        <f>SUM(U16:U33)</f>
        <v>0</v>
      </c>
      <c r="V34" s="14">
        <f>SUM(V16:V33)</f>
        <v>491.70000000000005</v>
      </c>
      <c r="W34" s="15" t="e">
        <f>V34/U34*100</f>
        <v>#DIV/0!</v>
      </c>
      <c r="X34" s="14">
        <f>SUM(X16:X33)</f>
        <v>2822.5</v>
      </c>
      <c r="Y34" s="14">
        <f>SUM(Y16:Y33)</f>
        <v>16.9</v>
      </c>
      <c r="Z34" s="15">
        <f>Y34/X34*100</f>
        <v>0.5987599645704162</v>
      </c>
      <c r="AA34" s="14">
        <f>SUM(AA16:AA33)</f>
        <v>181.2</v>
      </c>
      <c r="AB34" s="14">
        <f>SUM(AB16:AB33)</f>
        <v>39.599999999999994</v>
      </c>
      <c r="AC34" s="15">
        <f>AB34/AA34*100</f>
        <v>21.854304635761586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39413.99999999999</v>
      </c>
      <c r="AH34" s="14">
        <f>SUM(AH16:AH33)</f>
        <v>8668.400000000001</v>
      </c>
      <c r="AI34" s="15">
        <f>AH34/AG34*100</f>
        <v>21.99320038564978</v>
      </c>
      <c r="AJ34" s="14">
        <f>SUM(AJ16:AJ33)</f>
        <v>30280.7</v>
      </c>
      <c r="AK34" s="14">
        <f>SUM(AK16:AK33)</f>
        <v>7084.1</v>
      </c>
      <c r="AL34" s="15">
        <f>AK34/AJ34*100</f>
        <v>23.394769605722455</v>
      </c>
      <c r="AM34" s="14">
        <f>SUM(AM16:AM33)</f>
        <v>2615</v>
      </c>
      <c r="AN34" s="14">
        <f>SUM(AN16:AN33)</f>
        <v>653.7</v>
      </c>
      <c r="AO34" s="15">
        <f>AN34/AM34*100</f>
        <v>24.9980879541109</v>
      </c>
      <c r="AP34" s="14">
        <v>0</v>
      </c>
      <c r="AQ34" s="14">
        <f>SUM(AQ16:AQ33)</f>
        <v>0</v>
      </c>
      <c r="AR34" s="15"/>
      <c r="AS34" s="14">
        <f>SUM(AS16:AS33)</f>
        <v>4272.1</v>
      </c>
      <c r="AT34" s="14">
        <f>SUM(AT16:AT33)</f>
        <v>1952.7999999999997</v>
      </c>
      <c r="AU34" s="15">
        <f t="shared" si="15"/>
        <v>45.7105404836029</v>
      </c>
      <c r="AV34" s="14">
        <f>SUM(AV16:AV33)</f>
        <v>69623.6</v>
      </c>
      <c r="AW34" s="14">
        <f>SUM(AW16:AW33)</f>
        <v>14092.5</v>
      </c>
      <c r="AX34" s="15">
        <f t="shared" si="16"/>
        <v>20.24098150627086</v>
      </c>
      <c r="AY34" s="14">
        <f>SUM(AY16:AY33)</f>
        <v>13092.1</v>
      </c>
      <c r="AZ34" s="14">
        <f>SUM(AZ16:AZ33)</f>
        <v>3234.2999999999997</v>
      </c>
      <c r="BA34" s="15">
        <f t="shared" si="17"/>
        <v>24.704210936366202</v>
      </c>
      <c r="BB34" s="14">
        <f>SUM(BB16:BB33)</f>
        <v>11669.6</v>
      </c>
      <c r="BC34" s="14">
        <f>SUM(BC16:BC33)</f>
        <v>2214.5</v>
      </c>
      <c r="BD34" s="15">
        <f t="shared" si="18"/>
        <v>18.976657297593746</v>
      </c>
      <c r="BE34" s="14">
        <f>SUM(BE16:BE33)</f>
        <v>550.3</v>
      </c>
      <c r="BF34" s="14">
        <f>SUM(BF16:BF33)</f>
        <v>0</v>
      </c>
      <c r="BG34" s="15">
        <f t="shared" si="19"/>
        <v>0</v>
      </c>
      <c r="BH34" s="14">
        <f>SUM(BH16:BH33)</f>
        <v>25679.500000000004</v>
      </c>
      <c r="BI34" s="14">
        <f>SUM(BI16:BI33)</f>
        <v>5903.3</v>
      </c>
      <c r="BJ34" s="15">
        <f t="shared" si="20"/>
        <v>22.98837594189918</v>
      </c>
      <c r="BK34" s="14">
        <f>SUM(BK16:BK33)</f>
        <v>19976.6</v>
      </c>
      <c r="BL34" s="14">
        <f>SUM(BL16:BL33)</f>
        <v>3737</v>
      </c>
      <c r="BM34" s="15">
        <f>BL34/BK34*100</f>
        <v>18.706887057857696</v>
      </c>
      <c r="BN34" s="14">
        <f>SUM(BN16:BN33)</f>
        <v>11328.999999999998</v>
      </c>
      <c r="BO34" s="14">
        <f>SUM(BO16:BO33)</f>
        <v>2213</v>
      </c>
      <c r="BP34" s="15">
        <f t="shared" si="22"/>
        <v>19.533939447435788</v>
      </c>
      <c r="BQ34" s="14">
        <f>SUM(BQ16:BQ33)</f>
        <v>2704.5000000000005</v>
      </c>
      <c r="BR34" s="14">
        <f>SUM(BR16:BR33)</f>
        <v>775.7</v>
      </c>
      <c r="BS34" s="15">
        <f>BR34/BQ34*100</f>
        <v>28.681826585320756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-2068</v>
      </c>
      <c r="BX34" s="15">
        <f>SUM(D34-AW34)</f>
        <v>1091.8999999999996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2010-01-14T12:19:49Z</cp:lastPrinted>
  <dcterms:created xsi:type="dcterms:W3CDTF">2000-02-11T11:57:28Z</dcterms:created>
  <dcterms:modified xsi:type="dcterms:W3CDTF">2010-04-02T06:38:59Z</dcterms:modified>
  <cp:category/>
  <cp:version/>
  <cp:contentType/>
  <cp:contentStatus/>
</cp:coreProperties>
</file>