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<sst xmlns="http://schemas.openxmlformats.org/spreadsheetml/2006/main" count="133" uniqueCount="57">
  <si>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Приложение 3</t>
  </si>
  <si>
    <t>к письму Минфина Чувашии</t>
  </si>
  <si>
    <t xml:space="preserve"> </t>
  </si>
  <si>
    <t>от 02.02.2007 №04-16/491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</si>
  <si>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</si>
  <si>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</si>
  <si>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</si>
  <si>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</si>
  <si>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</si>
  <si>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</si>
  <si>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</si>
  <si>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</si>
  <si>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</si>
  <si>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</si>
  <si>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</si>
  <si>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</si>
  <si>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</si>
  <si>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</si>
  <si>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</si>
  <si>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</si>
  <si>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</si>
  <si>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</si>
  <si>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</si>
  <si>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</si>
  <si>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</si>
  <si>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</si>
  <si>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</si>
  <si>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</si>
  <si>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</si>
  <si>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</si>
  <si>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</si>
  <si>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</si>
  <si>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</si>
  <si>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</si>
  <si>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</si>
  <si>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</si>
  <si>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</si>
  <si>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</si>
  <si>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</si>
  <si>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</si>
  <si>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</si>
  <si>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</si>
  <si>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</si>
  <si>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</si>
  <si>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</si>
  <si>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</si>
  <si>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</si>
  <si>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</si>
  <si>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</si>
  <si>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</si>
  <si>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</si>
  <si>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</si>
  <si>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</si>
  <si>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</si>
  <si>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</si>
  <si>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</si>
  <si>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марта 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</si>
</sst>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C2" activePane="topRight" state="frozen"/>
      <selection pane="topLeft" activeCell="B2" sqref="B2"/>
      <selection pane="topRight" activeCell="BR27" sqref="BR27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 t="s">
        <v>0</v>
      </c>
      <c r="S1" s="18"/>
      <c r="T1" s="18"/>
    </row>
    <row r="2" spans="18:20" ht="12" customHeight="1">
      <c r="R2" s="18" t="s">
        <v>1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2</v>
      </c>
      <c r="M3" s="19"/>
      <c r="N3" s="19"/>
      <c r="O3" s="1"/>
      <c r="P3" s="1"/>
      <c r="Q3" s="1"/>
      <c r="R3" s="19" t="s">
        <v>3</v>
      </c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2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5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6</v>
      </c>
      <c r="B10" s="23"/>
      <c r="C10" s="24" t="s">
        <v>7</v>
      </c>
      <c r="D10" s="25"/>
      <c r="E10" s="26"/>
      <c r="F10" s="33" t="s">
        <v>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9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10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11</v>
      </c>
      <c r="G11" s="23"/>
      <c r="H11" s="23"/>
      <c r="I11" s="36" t="s">
        <v>12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13</v>
      </c>
      <c r="AH11" s="23"/>
      <c r="AI11" s="23"/>
      <c r="AJ11" s="33" t="s">
        <v>12</v>
      </c>
      <c r="AK11" s="34"/>
      <c r="AL11" s="34"/>
      <c r="AM11" s="34"/>
      <c r="AN11" s="34"/>
      <c r="AO11" s="34"/>
      <c r="AP11" s="34"/>
      <c r="AQ11" s="34"/>
      <c r="AR11" s="35"/>
      <c r="AS11" s="23" t="s">
        <v>14</v>
      </c>
      <c r="AT11" s="23"/>
      <c r="AU11" s="23"/>
      <c r="AV11" s="23"/>
      <c r="AW11" s="23"/>
      <c r="AX11" s="23"/>
      <c r="AY11" s="33" t="s">
        <v>12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15</v>
      </c>
      <c r="J12" s="25"/>
      <c r="K12" s="26"/>
      <c r="L12" s="24" t="s">
        <v>16</v>
      </c>
      <c r="M12" s="25"/>
      <c r="N12" s="26"/>
      <c r="O12" s="24" t="s">
        <v>17</v>
      </c>
      <c r="P12" s="25"/>
      <c r="Q12" s="26"/>
      <c r="R12" s="24" t="s">
        <v>18</v>
      </c>
      <c r="S12" s="25"/>
      <c r="T12" s="26"/>
      <c r="U12" s="24" t="s">
        <v>19</v>
      </c>
      <c r="V12" s="25"/>
      <c r="W12" s="26"/>
      <c r="X12" s="24" t="s">
        <v>20</v>
      </c>
      <c r="Y12" s="25"/>
      <c r="Z12" s="26"/>
      <c r="AA12" s="24" t="s">
        <v>21</v>
      </c>
      <c r="AB12" s="25"/>
      <c r="AC12" s="26"/>
      <c r="AD12" s="24" t="s">
        <v>22</v>
      </c>
      <c r="AE12" s="25"/>
      <c r="AF12" s="26"/>
      <c r="AG12" s="23"/>
      <c r="AH12" s="23"/>
      <c r="AI12" s="23"/>
      <c r="AJ12" s="24" t="s">
        <v>23</v>
      </c>
      <c r="AK12" s="25"/>
      <c r="AL12" s="26"/>
      <c r="AM12" s="24" t="s">
        <v>24</v>
      </c>
      <c r="AN12" s="25"/>
      <c r="AO12" s="26"/>
      <c r="AP12" s="24" t="s">
        <v>55</v>
      </c>
      <c r="AQ12" s="25"/>
      <c r="AR12" s="26"/>
      <c r="AS12" s="23"/>
      <c r="AT12" s="23"/>
      <c r="AU12" s="23"/>
      <c r="AV12" s="23"/>
      <c r="AW12" s="23"/>
      <c r="AX12" s="23"/>
      <c r="AY12" s="39" t="s">
        <v>25</v>
      </c>
      <c r="AZ12" s="40"/>
      <c r="BA12" s="41"/>
      <c r="BB12" s="49" t="s">
        <v>8</v>
      </c>
      <c r="BC12" s="49"/>
      <c r="BD12" s="49"/>
      <c r="BE12" s="39" t="s">
        <v>26</v>
      </c>
      <c r="BF12" s="40"/>
      <c r="BG12" s="41"/>
      <c r="BH12" s="39" t="s">
        <v>27</v>
      </c>
      <c r="BI12" s="40"/>
      <c r="BJ12" s="41"/>
      <c r="BK12" s="24" t="s">
        <v>28</v>
      </c>
      <c r="BL12" s="25"/>
      <c r="BM12" s="26"/>
      <c r="BN12" s="33" t="s">
        <v>29</v>
      </c>
      <c r="BO12" s="34"/>
      <c r="BP12" s="34"/>
      <c r="BQ12" s="34"/>
      <c r="BR12" s="34"/>
      <c r="BS12" s="35"/>
      <c r="BT12" s="24" t="s">
        <v>30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31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32</v>
      </c>
      <c r="BO13" s="34"/>
      <c r="BP13" s="35"/>
      <c r="BQ13" s="33" t="s">
        <v>33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34</v>
      </c>
      <c r="D14" s="2" t="s">
        <v>35</v>
      </c>
      <c r="E14" s="2" t="s">
        <v>36</v>
      </c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  <c r="U14" s="2" t="s">
        <v>34</v>
      </c>
      <c r="V14" s="2" t="s">
        <v>35</v>
      </c>
      <c r="W14" s="2" t="s">
        <v>36</v>
      </c>
      <c r="X14" s="2" t="s">
        <v>34</v>
      </c>
      <c r="Y14" s="2" t="s">
        <v>35</v>
      </c>
      <c r="Z14" s="2" t="s">
        <v>36</v>
      </c>
      <c r="AA14" s="2" t="s">
        <v>34</v>
      </c>
      <c r="AB14" s="2" t="s">
        <v>35</v>
      </c>
      <c r="AC14" s="2" t="s">
        <v>36</v>
      </c>
      <c r="AD14" s="2" t="s">
        <v>34</v>
      </c>
      <c r="AE14" s="2" t="s">
        <v>35</v>
      </c>
      <c r="AF14" s="2" t="s">
        <v>36</v>
      </c>
      <c r="AG14" s="2" t="s">
        <v>34</v>
      </c>
      <c r="AH14" s="2" t="s">
        <v>35</v>
      </c>
      <c r="AI14" s="2" t="s">
        <v>36</v>
      </c>
      <c r="AJ14" s="2" t="s">
        <v>34</v>
      </c>
      <c r="AK14" s="2" t="s">
        <v>35</v>
      </c>
      <c r="AL14" s="2" t="s">
        <v>36</v>
      </c>
      <c r="AM14" s="2" t="s">
        <v>34</v>
      </c>
      <c r="AN14" s="2" t="s">
        <v>35</v>
      </c>
      <c r="AO14" s="2" t="s">
        <v>36</v>
      </c>
      <c r="AP14" s="2" t="s">
        <v>34</v>
      </c>
      <c r="AQ14" s="2" t="s">
        <v>35</v>
      </c>
      <c r="AR14" s="2" t="s">
        <v>36</v>
      </c>
      <c r="AS14" s="2" t="s">
        <v>34</v>
      </c>
      <c r="AT14" s="2" t="s">
        <v>35</v>
      </c>
      <c r="AU14" s="2" t="s">
        <v>36</v>
      </c>
      <c r="AV14" s="2" t="s">
        <v>34</v>
      </c>
      <c r="AW14" s="2" t="s">
        <v>35</v>
      </c>
      <c r="AX14" s="2" t="s">
        <v>36</v>
      </c>
      <c r="AY14" s="2" t="s">
        <v>34</v>
      </c>
      <c r="AZ14" s="2" t="s">
        <v>35</v>
      </c>
      <c r="BA14" s="2" t="s">
        <v>36</v>
      </c>
      <c r="BB14" s="2" t="s">
        <v>34</v>
      </c>
      <c r="BC14" s="2" t="s">
        <v>35</v>
      </c>
      <c r="BD14" s="2" t="s">
        <v>36</v>
      </c>
      <c r="BE14" s="2" t="s">
        <v>34</v>
      </c>
      <c r="BF14" s="2" t="s">
        <v>35</v>
      </c>
      <c r="BG14" s="2" t="s">
        <v>36</v>
      </c>
      <c r="BH14" s="2" t="s">
        <v>34</v>
      </c>
      <c r="BI14" s="2" t="s">
        <v>35</v>
      </c>
      <c r="BJ14" s="2" t="s">
        <v>36</v>
      </c>
      <c r="BK14" s="2" t="s">
        <v>34</v>
      </c>
      <c r="BL14" s="2" t="s">
        <v>35</v>
      </c>
      <c r="BM14" s="2" t="s">
        <v>36</v>
      </c>
      <c r="BN14" s="2" t="s">
        <v>34</v>
      </c>
      <c r="BO14" s="2" t="s">
        <v>35</v>
      </c>
      <c r="BP14" s="2" t="s">
        <v>36</v>
      </c>
      <c r="BQ14" s="2" t="s">
        <v>34</v>
      </c>
      <c r="BR14" s="2" t="s">
        <v>35</v>
      </c>
      <c r="BS14" s="2" t="s">
        <v>36</v>
      </c>
      <c r="BT14" s="2" t="s">
        <v>34</v>
      </c>
      <c r="BU14" s="2" t="s">
        <v>35</v>
      </c>
      <c r="BV14" s="2" t="s">
        <v>36</v>
      </c>
      <c r="BW14" s="2" t="s">
        <v>34</v>
      </c>
      <c r="BX14" s="2" t="s">
        <v>35</v>
      </c>
      <c r="BY14" s="2" t="s">
        <v>36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37</v>
      </c>
      <c r="C16" s="8">
        <v>2852.6</v>
      </c>
      <c r="D16" s="8">
        <f>G16+AH16+AT16</f>
        <v>417.8</v>
      </c>
      <c r="E16" s="9">
        <f>D16/C16*100</f>
        <v>14.646287597279676</v>
      </c>
      <c r="F16" s="10">
        <v>342</v>
      </c>
      <c r="G16" s="10">
        <v>27.3</v>
      </c>
      <c r="H16" s="9">
        <f>G16/F16*100</f>
        <v>7.982456140350877</v>
      </c>
      <c r="I16" s="10">
        <v>76.1</v>
      </c>
      <c r="J16" s="10">
        <v>9.7</v>
      </c>
      <c r="K16" s="9">
        <f>J16/I16*100</f>
        <v>12.746386333771353</v>
      </c>
      <c r="L16" s="10">
        <v>0</v>
      </c>
      <c r="M16" s="10"/>
      <c r="N16" s="9" t="e">
        <f>M16/L16*100</f>
        <v>#DIV/0!</v>
      </c>
      <c r="O16" s="10">
        <v>42.7</v>
      </c>
      <c r="P16" s="10">
        <v>1.1</v>
      </c>
      <c r="Q16" s="9">
        <f>P16/O16*100</f>
        <v>2.576112412177986</v>
      </c>
      <c r="R16" s="10">
        <v>164.9</v>
      </c>
      <c r="S16" s="10">
        <v>12.6</v>
      </c>
      <c r="T16" s="9">
        <f>S16/R16*100</f>
        <v>7.640994542146755</v>
      </c>
      <c r="U16" s="10"/>
      <c r="V16" s="10">
        <v>3.1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0.9</v>
      </c>
      <c r="AC16" s="9">
        <f>AB16/AA16*100</f>
        <v>19.565217391304348</v>
      </c>
      <c r="AD16" s="10">
        <v>0</v>
      </c>
      <c r="AE16" s="10"/>
      <c r="AF16" s="9" t="e">
        <f>AE16/AD16*100</f>
        <v>#DIV/0!</v>
      </c>
      <c r="AG16" s="10">
        <v>2510.6</v>
      </c>
      <c r="AH16" s="10">
        <v>390.5</v>
      </c>
      <c r="AI16" s="9">
        <f>AH16/AG16*100</f>
        <v>15.554050824504104</v>
      </c>
      <c r="AJ16" s="9">
        <v>2224.4</v>
      </c>
      <c r="AK16" s="9">
        <v>385.6</v>
      </c>
      <c r="AL16" s="9">
        <f>AK16/AJ16*100</f>
        <v>17.335011688545226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0</v>
      </c>
      <c r="AT16" s="10"/>
      <c r="AU16" s="9" t="e">
        <f>AT16/AS16*100</f>
        <v>#DIV/0!</v>
      </c>
      <c r="AV16" s="11">
        <v>2852.6</v>
      </c>
      <c r="AW16" s="11">
        <v>329.3</v>
      </c>
      <c r="AX16" s="9">
        <f>AW16/AV16*100</f>
        <v>11.543854729019142</v>
      </c>
      <c r="AY16" s="11">
        <v>625.4</v>
      </c>
      <c r="AZ16" s="11">
        <v>81.1</v>
      </c>
      <c r="BA16" s="9">
        <f>AZ16/AY16*100</f>
        <v>12.967700671570196</v>
      </c>
      <c r="BB16" s="9">
        <v>598.9</v>
      </c>
      <c r="BC16" s="11">
        <v>81.1</v>
      </c>
      <c r="BD16" s="9">
        <f>BC16/BB16*100</f>
        <v>13.541492736683919</v>
      </c>
      <c r="BE16" s="11">
        <v>0</v>
      </c>
      <c r="BF16" s="11"/>
      <c r="BG16" s="9" t="e">
        <f>BF16/BE16*100</f>
        <v>#DIV/0!</v>
      </c>
      <c r="BH16" s="11">
        <v>1066.8</v>
      </c>
      <c r="BI16" s="11">
        <v>92.9</v>
      </c>
      <c r="BJ16" s="9">
        <f>BI16/BH16*100</f>
        <v>8.708286464191977</v>
      </c>
      <c r="BK16" s="11">
        <v>1065.4</v>
      </c>
      <c r="BL16" s="11">
        <v>155.3</v>
      </c>
      <c r="BM16" s="9">
        <f>BL16/BK16*100</f>
        <v>14.576684813215692</v>
      </c>
      <c r="BN16" s="12">
        <v>660.3</v>
      </c>
      <c r="BO16" s="12">
        <v>72</v>
      </c>
      <c r="BP16" s="9">
        <f>BO16/BN16*100</f>
        <v>10.904134484325308</v>
      </c>
      <c r="BQ16" s="12">
        <v>322.5</v>
      </c>
      <c r="BR16" s="12">
        <v>81.8</v>
      </c>
      <c r="BS16" s="9">
        <f>BR16/BQ16*100</f>
        <v>25.36434108527132</v>
      </c>
      <c r="BT16" s="12"/>
      <c r="BU16" s="12"/>
      <c r="BV16" s="9" t="e">
        <f>BU16/BT16*100</f>
        <v>#DIV/0!</v>
      </c>
      <c r="BW16" s="13">
        <f>SUM(C16-AV16)</f>
        <v>0</v>
      </c>
      <c r="BX16" s="13">
        <f>SUM(D16-AW16)</f>
        <v>88.5</v>
      </c>
      <c r="BY16" s="9"/>
    </row>
    <row r="17" spans="1:77" ht="12.75">
      <c r="A17" s="6">
        <v>2</v>
      </c>
      <c r="B17" s="7" t="s">
        <v>38</v>
      </c>
      <c r="C17" s="8">
        <v>2784.5</v>
      </c>
      <c r="D17" s="8">
        <f aca="true" t="shared" si="0" ref="D17:D32">G17+AH17+AT17</f>
        <v>393.1</v>
      </c>
      <c r="E17" s="9">
        <f aca="true" t="shared" si="1" ref="E17:E34">D17/C17*100</f>
        <v>14.11743580535105</v>
      </c>
      <c r="F17" s="10">
        <v>426.6</v>
      </c>
      <c r="G17" s="10">
        <v>67.4</v>
      </c>
      <c r="H17" s="9">
        <f aca="true" t="shared" si="2" ref="H17:H32">G17/F17*100</f>
        <v>15.799343647444914</v>
      </c>
      <c r="I17" s="10">
        <v>75.6</v>
      </c>
      <c r="J17" s="10">
        <v>4.6</v>
      </c>
      <c r="K17" s="9">
        <f aca="true" t="shared" si="3" ref="K17:K32">J17/I17*100</f>
        <v>6.084656084656085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3.3</v>
      </c>
      <c r="Q17" s="9">
        <f aca="true" t="shared" si="5" ref="Q17:Q32">P17/O17*100</f>
        <v>5.967450271247739</v>
      </c>
      <c r="R17" s="10">
        <v>107.6</v>
      </c>
      <c r="S17" s="10">
        <v>28.1</v>
      </c>
      <c r="T17" s="9">
        <f aca="true" t="shared" si="6" ref="T17:T32">S17/R17*100</f>
        <v>26.115241635687735</v>
      </c>
      <c r="U17" s="10"/>
      <c r="V17" s="10"/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2009.8</v>
      </c>
      <c r="AH17" s="10">
        <v>313.8</v>
      </c>
      <c r="AI17" s="9">
        <f aca="true" t="shared" si="11" ref="AI17:AI32">AH17/AG17*100</f>
        <v>15.613493879988061</v>
      </c>
      <c r="AJ17" s="9">
        <v>1759.3</v>
      </c>
      <c r="AK17" s="9">
        <v>305</v>
      </c>
      <c r="AL17" s="9">
        <f aca="true" t="shared" si="12" ref="AL17:AL32">AK17/AJ17*100</f>
        <v>17.336440629795945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>
        <v>11.9</v>
      </c>
      <c r="AU17" s="9">
        <f aca="true" t="shared" si="15" ref="AU17:AU34">AT17/AS17*100</f>
        <v>3.4195402298850577</v>
      </c>
      <c r="AV17" s="16">
        <v>2784.5</v>
      </c>
      <c r="AW17" s="11">
        <v>163.1</v>
      </c>
      <c r="AX17" s="9">
        <f aca="true" t="shared" si="16" ref="AX17:AX34">AW17/AV17*100</f>
        <v>5.857425031423954</v>
      </c>
      <c r="AY17" s="11">
        <v>616.7</v>
      </c>
      <c r="AZ17" s="11">
        <v>58.3</v>
      </c>
      <c r="BA17" s="9">
        <f aca="true" t="shared" si="17" ref="BA17:BA34">AZ17/AY17*100</f>
        <v>9.453543051726934</v>
      </c>
      <c r="BB17" s="9">
        <v>598.6</v>
      </c>
      <c r="BC17" s="11">
        <v>58.3</v>
      </c>
      <c r="BD17" s="9">
        <f aca="true" t="shared" si="18" ref="BD17:BD34">BC17/BB17*100</f>
        <v>9.73939191446709</v>
      </c>
      <c r="BE17" s="11">
        <v>0</v>
      </c>
      <c r="BF17" s="11"/>
      <c r="BG17" s="9" t="e">
        <f aca="true" t="shared" si="19" ref="BG17:BG34">BF17/BE17*100</f>
        <v>#DIV/0!</v>
      </c>
      <c r="BH17" s="11">
        <v>941.4</v>
      </c>
      <c r="BI17" s="11">
        <v>11.9</v>
      </c>
      <c r="BJ17" s="9">
        <f aca="true" t="shared" si="20" ref="BJ17:BJ34">BI17/BH17*100</f>
        <v>1.2640747822392182</v>
      </c>
      <c r="BK17" s="11">
        <v>1083.8</v>
      </c>
      <c r="BL17" s="11">
        <v>87.9</v>
      </c>
      <c r="BM17" s="9">
        <f aca="true" t="shared" si="21" ref="BM17:BM32">BL17/BK17*100</f>
        <v>8.110352463554161</v>
      </c>
      <c r="BN17" s="12">
        <v>891.2</v>
      </c>
      <c r="BO17" s="12">
        <v>87.9</v>
      </c>
      <c r="BP17" s="9">
        <f aca="true" t="shared" si="22" ref="BP17:BP34">BO17/BN17*100</f>
        <v>9.86310592459605</v>
      </c>
      <c r="BQ17" s="17">
        <v>70</v>
      </c>
      <c r="BR17" s="12"/>
      <c r="BS17" s="9">
        <f aca="true" t="shared" si="23" ref="BS17:BS32">BR17/BQ17*100</f>
        <v>0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230.00000000000003</v>
      </c>
      <c r="BY17" s="9"/>
    </row>
    <row r="18" spans="1:77" ht="12.75">
      <c r="A18" s="6">
        <v>3</v>
      </c>
      <c r="B18" s="7" t="s">
        <v>39</v>
      </c>
      <c r="C18" s="8">
        <v>3162.5</v>
      </c>
      <c r="D18" s="8">
        <f t="shared" si="0"/>
        <v>437.2</v>
      </c>
      <c r="E18" s="9">
        <f t="shared" si="1"/>
        <v>13.824505928853755</v>
      </c>
      <c r="F18" s="10">
        <v>663.2</v>
      </c>
      <c r="G18" s="10">
        <v>76.2</v>
      </c>
      <c r="H18" s="9">
        <f t="shared" si="2"/>
        <v>11.489746682750301</v>
      </c>
      <c r="I18" s="10">
        <v>185.4</v>
      </c>
      <c r="J18" s="10">
        <v>23.9</v>
      </c>
      <c r="K18" s="9">
        <f t="shared" si="3"/>
        <v>12.891046386192015</v>
      </c>
      <c r="L18" s="10">
        <v>24.1</v>
      </c>
      <c r="M18" s="10">
        <v>1.7</v>
      </c>
      <c r="N18" s="9">
        <f t="shared" si="4"/>
        <v>7.053941908713693</v>
      </c>
      <c r="O18" s="10">
        <v>81.2</v>
      </c>
      <c r="P18" s="10">
        <v>2.5</v>
      </c>
      <c r="Q18" s="9">
        <f t="shared" si="5"/>
        <v>3.0788177339901477</v>
      </c>
      <c r="R18" s="10">
        <v>211.4</v>
      </c>
      <c r="S18" s="10">
        <v>25.3</v>
      </c>
      <c r="T18" s="9">
        <f t="shared" si="6"/>
        <v>11.967833491012298</v>
      </c>
      <c r="U18" s="10"/>
      <c r="V18" s="10">
        <v>16.9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/>
      <c r="AC18" s="9">
        <f t="shared" si="9"/>
        <v>0</v>
      </c>
      <c r="AD18" s="10">
        <v>0</v>
      </c>
      <c r="AE18" s="10"/>
      <c r="AF18" s="9" t="e">
        <f t="shared" si="10"/>
        <v>#DIV/0!</v>
      </c>
      <c r="AG18" s="10">
        <v>2365.6</v>
      </c>
      <c r="AH18" s="10">
        <v>361</v>
      </c>
      <c r="AI18" s="9">
        <f t="shared" si="11"/>
        <v>15.260399053094353</v>
      </c>
      <c r="AJ18" s="9">
        <v>1792</v>
      </c>
      <c r="AK18" s="9">
        <v>310.7</v>
      </c>
      <c r="AL18" s="9">
        <f t="shared" si="12"/>
        <v>17.338169642857142</v>
      </c>
      <c r="AM18" s="9">
        <v>229.6</v>
      </c>
      <c r="AN18" s="9">
        <v>38.3</v>
      </c>
      <c r="AO18" s="9">
        <f t="shared" si="13"/>
        <v>16.681184668989545</v>
      </c>
      <c r="AP18" s="11"/>
      <c r="AQ18" s="11"/>
      <c r="AR18" s="9" t="e">
        <f t="shared" si="14"/>
        <v>#DIV/0!</v>
      </c>
      <c r="AS18" s="10">
        <v>133.6</v>
      </c>
      <c r="AT18" s="10"/>
      <c r="AU18" s="9">
        <f t="shared" si="15"/>
        <v>0</v>
      </c>
      <c r="AV18" s="11">
        <v>3162.4</v>
      </c>
      <c r="AW18" s="11">
        <v>248.8</v>
      </c>
      <c r="AX18" s="9">
        <f t="shared" si="16"/>
        <v>7.867442448773083</v>
      </c>
      <c r="AY18" s="16">
        <v>598.9</v>
      </c>
      <c r="AZ18" s="11">
        <v>66.7</v>
      </c>
      <c r="BA18" s="9">
        <f t="shared" si="17"/>
        <v>11.137084655201203</v>
      </c>
      <c r="BB18" s="9">
        <v>580.1</v>
      </c>
      <c r="BC18" s="11">
        <v>66.7</v>
      </c>
      <c r="BD18" s="9">
        <f t="shared" si="18"/>
        <v>11.498017583175315</v>
      </c>
      <c r="BE18" s="11">
        <v>0</v>
      </c>
      <c r="BF18" s="11"/>
      <c r="BG18" s="9" t="e">
        <f t="shared" si="19"/>
        <v>#DIV/0!</v>
      </c>
      <c r="BH18" s="16">
        <v>792.8</v>
      </c>
      <c r="BI18" s="11">
        <v>54.5</v>
      </c>
      <c r="BJ18" s="9">
        <f t="shared" si="20"/>
        <v>6.8743693239152375</v>
      </c>
      <c r="BK18" s="11">
        <v>1333.9</v>
      </c>
      <c r="BL18" s="11">
        <v>127.5</v>
      </c>
      <c r="BM18" s="9">
        <f t="shared" si="21"/>
        <v>9.558437663992802</v>
      </c>
      <c r="BN18" s="12">
        <v>944</v>
      </c>
      <c r="BO18" s="12">
        <v>101.9</v>
      </c>
      <c r="BP18" s="9">
        <f t="shared" si="22"/>
        <v>10.79449152542373</v>
      </c>
      <c r="BQ18" s="12">
        <v>273.9</v>
      </c>
      <c r="BR18" s="12">
        <v>25.6</v>
      </c>
      <c r="BS18" s="9">
        <f t="shared" si="23"/>
        <v>9.346476816356336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0.09999999999990905</v>
      </c>
      <c r="BX18" s="13">
        <f t="shared" si="25"/>
        <v>188.39999999999998</v>
      </c>
      <c r="BY18" s="9"/>
    </row>
    <row r="19" spans="1:77" ht="12.75">
      <c r="A19" s="6">
        <v>4</v>
      </c>
      <c r="B19" s="7" t="s">
        <v>40</v>
      </c>
      <c r="C19" s="8">
        <v>3069.4</v>
      </c>
      <c r="D19" s="8">
        <f t="shared" si="0"/>
        <v>541.3</v>
      </c>
      <c r="E19" s="9">
        <f t="shared" si="1"/>
        <v>17.63536847592363</v>
      </c>
      <c r="F19" s="10">
        <v>401.2</v>
      </c>
      <c r="G19" s="10">
        <v>45.2</v>
      </c>
      <c r="H19" s="9">
        <f t="shared" si="2"/>
        <v>11.266201395812564</v>
      </c>
      <c r="I19" s="10">
        <v>94.4</v>
      </c>
      <c r="J19" s="10">
        <v>10.8</v>
      </c>
      <c r="K19" s="9">
        <f t="shared" si="3"/>
        <v>11.440677966101696</v>
      </c>
      <c r="L19" s="10">
        <v>29.9</v>
      </c>
      <c r="M19" s="10">
        <v>1.4</v>
      </c>
      <c r="N19" s="9">
        <f t="shared" si="4"/>
        <v>4.682274247491638</v>
      </c>
      <c r="O19" s="10">
        <v>29.3</v>
      </c>
      <c r="P19" s="10">
        <v>0.1</v>
      </c>
      <c r="Q19" s="9">
        <f t="shared" si="5"/>
        <v>0.3412969283276451</v>
      </c>
      <c r="R19" s="10">
        <v>144.4</v>
      </c>
      <c r="S19" s="10">
        <v>18</v>
      </c>
      <c r="T19" s="9">
        <f t="shared" si="6"/>
        <v>12.465373961218836</v>
      </c>
      <c r="U19" s="10"/>
      <c r="V19" s="10">
        <v>6.9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8</v>
      </c>
      <c r="AC19" s="9">
        <f t="shared" si="9"/>
        <v>22.47191011235955</v>
      </c>
      <c r="AD19" s="10">
        <v>0</v>
      </c>
      <c r="AE19" s="10"/>
      <c r="AF19" s="9" t="e">
        <f t="shared" si="10"/>
        <v>#DIV/0!</v>
      </c>
      <c r="AG19" s="10">
        <v>2218.2</v>
      </c>
      <c r="AH19" s="10">
        <v>353.8</v>
      </c>
      <c r="AI19" s="9">
        <f t="shared" si="11"/>
        <v>15.949869263366695</v>
      </c>
      <c r="AJ19" s="9">
        <v>1451.3</v>
      </c>
      <c r="AK19" s="9">
        <v>251.6</v>
      </c>
      <c r="AL19" s="9">
        <f t="shared" si="12"/>
        <v>17.336181354647557</v>
      </c>
      <c r="AM19" s="9">
        <v>547.6</v>
      </c>
      <c r="AN19" s="9">
        <v>91.3</v>
      </c>
      <c r="AO19" s="9">
        <f t="shared" si="13"/>
        <v>16.672753834915994</v>
      </c>
      <c r="AP19" s="11"/>
      <c r="AQ19" s="11"/>
      <c r="AR19" s="9" t="e">
        <f t="shared" si="14"/>
        <v>#DIV/0!</v>
      </c>
      <c r="AS19" s="10">
        <v>450</v>
      </c>
      <c r="AT19" s="10">
        <v>142.3</v>
      </c>
      <c r="AU19" s="9">
        <f t="shared" si="15"/>
        <v>31.622222222222224</v>
      </c>
      <c r="AV19" s="11">
        <v>3069.4</v>
      </c>
      <c r="AW19" s="11">
        <v>259.6</v>
      </c>
      <c r="AX19" s="9">
        <f t="shared" si="16"/>
        <v>8.457679025216654</v>
      </c>
      <c r="AY19" s="11">
        <v>598.6</v>
      </c>
      <c r="AZ19" s="11">
        <v>63.1</v>
      </c>
      <c r="BA19" s="9">
        <f t="shared" si="17"/>
        <v>10.541262946876044</v>
      </c>
      <c r="BB19" s="9">
        <v>598.6</v>
      </c>
      <c r="BC19" s="11">
        <v>63.1</v>
      </c>
      <c r="BD19" s="9">
        <f t="shared" si="18"/>
        <v>10.541262946876044</v>
      </c>
      <c r="BE19" s="11">
        <v>0</v>
      </c>
      <c r="BF19" s="11"/>
      <c r="BG19" s="9" t="e">
        <f t="shared" si="19"/>
        <v>#DIV/0!</v>
      </c>
      <c r="BH19" s="16">
        <v>1029.6</v>
      </c>
      <c r="BI19" s="11">
        <v>122.3</v>
      </c>
      <c r="BJ19" s="9">
        <f t="shared" si="20"/>
        <v>11.87839937839938</v>
      </c>
      <c r="BK19" s="11">
        <v>910.2</v>
      </c>
      <c r="BL19" s="11">
        <v>74.2</v>
      </c>
      <c r="BM19" s="9">
        <f t="shared" si="21"/>
        <v>8.152054493517909</v>
      </c>
      <c r="BN19" s="12">
        <v>605</v>
      </c>
      <c r="BO19" s="12">
        <v>71.1</v>
      </c>
      <c r="BP19" s="9">
        <f t="shared" si="22"/>
        <v>11.752066115702478</v>
      </c>
      <c r="BQ19" s="12">
        <v>188.9</v>
      </c>
      <c r="BR19" s="12"/>
      <c r="BS19" s="9">
        <f t="shared" si="23"/>
        <v>0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281.69999999999993</v>
      </c>
      <c r="BY19" s="9"/>
    </row>
    <row r="20" spans="1:77" ht="12.75">
      <c r="A20" s="6">
        <v>5</v>
      </c>
      <c r="B20" s="7" t="s">
        <v>41</v>
      </c>
      <c r="C20" s="8">
        <v>3007.3</v>
      </c>
      <c r="D20" s="8">
        <f t="shared" si="0"/>
        <v>424.7</v>
      </c>
      <c r="E20" s="9">
        <f t="shared" si="1"/>
        <v>14.122302397499418</v>
      </c>
      <c r="F20" s="10">
        <v>1491.3</v>
      </c>
      <c r="G20" s="10">
        <v>229.8</v>
      </c>
      <c r="H20" s="9">
        <f t="shared" si="2"/>
        <v>15.409374371353854</v>
      </c>
      <c r="I20" s="10">
        <v>850.4</v>
      </c>
      <c r="J20" s="10">
        <v>138.9</v>
      </c>
      <c r="K20" s="9">
        <f t="shared" si="3"/>
        <v>16.33349012229539</v>
      </c>
      <c r="L20" s="10">
        <v>2.3</v>
      </c>
      <c r="M20" s="10"/>
      <c r="N20" s="9">
        <f t="shared" si="4"/>
        <v>0</v>
      </c>
      <c r="O20" s="10">
        <v>57.4</v>
      </c>
      <c r="P20" s="10">
        <v>0.5</v>
      </c>
      <c r="Q20" s="9">
        <f t="shared" si="5"/>
        <v>0.8710801393728222</v>
      </c>
      <c r="R20" s="10">
        <v>284</v>
      </c>
      <c r="S20" s="10">
        <v>80</v>
      </c>
      <c r="T20" s="9">
        <f t="shared" si="6"/>
        <v>28.169014084507044</v>
      </c>
      <c r="U20" s="10"/>
      <c r="V20" s="10">
        <v>10.3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>
        <v>0</v>
      </c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1339.6</v>
      </c>
      <c r="AH20" s="10">
        <v>193.7</v>
      </c>
      <c r="AI20" s="9">
        <f t="shared" si="11"/>
        <v>14.459540161242163</v>
      </c>
      <c r="AJ20" s="9">
        <v>828.6</v>
      </c>
      <c r="AK20" s="9">
        <v>143.6</v>
      </c>
      <c r="AL20" s="9">
        <f t="shared" si="12"/>
        <v>17.330436881486843</v>
      </c>
      <c r="AM20" s="9">
        <v>179.7</v>
      </c>
      <c r="AN20" s="9">
        <v>29.9</v>
      </c>
      <c r="AO20" s="9">
        <f t="shared" si="13"/>
        <v>16.638842515303285</v>
      </c>
      <c r="AP20" s="11"/>
      <c r="AQ20" s="11"/>
      <c r="AR20" s="9" t="e">
        <f t="shared" si="14"/>
        <v>#DIV/0!</v>
      </c>
      <c r="AS20" s="10">
        <v>176.4</v>
      </c>
      <c r="AT20" s="10">
        <v>1.2</v>
      </c>
      <c r="AU20" s="9">
        <f t="shared" si="15"/>
        <v>0.6802721088435374</v>
      </c>
      <c r="AV20" s="11">
        <v>3116.4</v>
      </c>
      <c r="AW20" s="11">
        <v>406.6</v>
      </c>
      <c r="AX20" s="9">
        <f t="shared" si="16"/>
        <v>13.047105634706712</v>
      </c>
      <c r="AY20" s="11">
        <v>620.3</v>
      </c>
      <c r="AZ20" s="11">
        <v>99.1</v>
      </c>
      <c r="BA20" s="9">
        <f t="shared" si="17"/>
        <v>15.976140577140093</v>
      </c>
      <c r="BB20" s="9">
        <v>598.9</v>
      </c>
      <c r="BC20" s="11">
        <v>99.1</v>
      </c>
      <c r="BD20" s="9">
        <f t="shared" si="18"/>
        <v>16.547002838537317</v>
      </c>
      <c r="BE20" s="11">
        <v>50</v>
      </c>
      <c r="BF20" s="11"/>
      <c r="BG20" s="9">
        <f t="shared" si="19"/>
        <v>0</v>
      </c>
      <c r="BH20" s="11">
        <v>919.7</v>
      </c>
      <c r="BI20" s="11">
        <v>134.4</v>
      </c>
      <c r="BJ20" s="9">
        <f t="shared" si="20"/>
        <v>14.613460911166683</v>
      </c>
      <c r="BK20" s="11">
        <v>1273.1</v>
      </c>
      <c r="BL20" s="11">
        <v>160.7</v>
      </c>
      <c r="BM20" s="9">
        <f t="shared" si="21"/>
        <v>12.622731914225119</v>
      </c>
      <c r="BN20" s="17">
        <v>988.9</v>
      </c>
      <c r="BO20" s="12">
        <v>117.5</v>
      </c>
      <c r="BP20" s="9">
        <f t="shared" si="22"/>
        <v>11.881888967539691</v>
      </c>
      <c r="BQ20" s="12">
        <v>103</v>
      </c>
      <c r="BR20" s="12">
        <v>15.4</v>
      </c>
      <c r="BS20" s="9">
        <f t="shared" si="23"/>
        <v>14.951456310679612</v>
      </c>
      <c r="BT20" s="12"/>
      <c r="BU20" s="12"/>
      <c r="BV20" s="9" t="e">
        <f t="shared" si="24"/>
        <v>#DIV/0!</v>
      </c>
      <c r="BW20" s="13">
        <f t="shared" si="26"/>
        <v>-109.09999999999991</v>
      </c>
      <c r="BX20" s="13">
        <f t="shared" si="25"/>
        <v>18.099999999999966</v>
      </c>
      <c r="BY20" s="9"/>
    </row>
    <row r="21" spans="1:77" ht="12.75">
      <c r="A21" s="6">
        <v>6</v>
      </c>
      <c r="B21" s="7" t="s">
        <v>42</v>
      </c>
      <c r="C21" s="8">
        <v>2331.6</v>
      </c>
      <c r="D21" s="8">
        <f t="shared" si="0"/>
        <v>320.79999999999995</v>
      </c>
      <c r="E21" s="9">
        <f t="shared" si="1"/>
        <v>13.758792245668209</v>
      </c>
      <c r="F21" s="10">
        <v>526.1</v>
      </c>
      <c r="G21" s="10">
        <v>50.4</v>
      </c>
      <c r="H21" s="9">
        <f t="shared" si="2"/>
        <v>9.579927770385858</v>
      </c>
      <c r="I21" s="10">
        <v>268</v>
      </c>
      <c r="J21" s="10">
        <v>22.7</v>
      </c>
      <c r="K21" s="9">
        <f t="shared" si="3"/>
        <v>8.470149253731343</v>
      </c>
      <c r="L21" s="10">
        <v>5.1</v>
      </c>
      <c r="M21" s="10"/>
      <c r="N21" s="9">
        <f t="shared" si="4"/>
        <v>0</v>
      </c>
      <c r="O21" s="10">
        <v>40.2</v>
      </c>
      <c r="P21" s="10">
        <v>1.5</v>
      </c>
      <c r="Q21" s="9">
        <f t="shared" si="5"/>
        <v>3.731343283582089</v>
      </c>
      <c r="R21" s="10">
        <v>155.4</v>
      </c>
      <c r="S21" s="10">
        <v>23.6</v>
      </c>
      <c r="T21" s="9">
        <f t="shared" si="6"/>
        <v>15.186615186615187</v>
      </c>
      <c r="U21" s="10"/>
      <c r="V21" s="10">
        <v>1.5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1715.6</v>
      </c>
      <c r="AH21" s="10">
        <v>270.4</v>
      </c>
      <c r="AI21" s="9">
        <f t="shared" si="11"/>
        <v>15.761249708556774</v>
      </c>
      <c r="AJ21" s="9">
        <v>1481.8</v>
      </c>
      <c r="AK21" s="9">
        <v>256.9</v>
      </c>
      <c r="AL21" s="9">
        <f t="shared" si="12"/>
        <v>17.337022540153864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/>
      <c r="AU21" s="9">
        <f t="shared" si="15"/>
        <v>0</v>
      </c>
      <c r="AV21" s="11">
        <v>2331.6</v>
      </c>
      <c r="AW21" s="11">
        <v>136.4</v>
      </c>
      <c r="AX21" s="9">
        <f t="shared" si="16"/>
        <v>5.850060044604564</v>
      </c>
      <c r="AY21" s="11">
        <v>627.6</v>
      </c>
      <c r="AZ21" s="11">
        <v>73.6</v>
      </c>
      <c r="BA21" s="9">
        <f t="shared" si="17"/>
        <v>11.727214786488208</v>
      </c>
      <c r="BB21" s="9">
        <v>598.6</v>
      </c>
      <c r="BC21" s="11">
        <v>73.6</v>
      </c>
      <c r="BD21" s="9">
        <f t="shared" si="18"/>
        <v>12.29535583027063</v>
      </c>
      <c r="BE21" s="11">
        <v>0</v>
      </c>
      <c r="BF21" s="11"/>
      <c r="BG21" s="9" t="e">
        <f t="shared" si="19"/>
        <v>#DIV/0!</v>
      </c>
      <c r="BH21" s="11">
        <v>616.3</v>
      </c>
      <c r="BI21" s="11"/>
      <c r="BJ21" s="9">
        <f t="shared" si="20"/>
        <v>0</v>
      </c>
      <c r="BK21" s="16">
        <v>872.9</v>
      </c>
      <c r="BL21" s="11">
        <v>62.8</v>
      </c>
      <c r="BM21" s="9">
        <f t="shared" si="21"/>
        <v>7.194409439798373</v>
      </c>
      <c r="BN21" s="12">
        <v>529.6</v>
      </c>
      <c r="BO21" s="12">
        <v>62.8</v>
      </c>
      <c r="BP21" s="9">
        <f t="shared" si="22"/>
        <v>11.85800604229607</v>
      </c>
      <c r="BQ21" s="12">
        <v>205.1</v>
      </c>
      <c r="BR21" s="12"/>
      <c r="BS21" s="9">
        <f t="shared" si="23"/>
        <v>0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184.39999999999995</v>
      </c>
      <c r="BY21" s="9"/>
    </row>
    <row r="22" spans="1:77" ht="12.75">
      <c r="A22" s="6">
        <v>7</v>
      </c>
      <c r="B22" s="7" t="s">
        <v>43</v>
      </c>
      <c r="C22" s="8">
        <v>1568.9</v>
      </c>
      <c r="D22" s="8">
        <f t="shared" si="0"/>
        <v>224.8</v>
      </c>
      <c r="E22" s="9">
        <f t="shared" si="1"/>
        <v>14.328510421314297</v>
      </c>
      <c r="F22" s="10">
        <v>220.7</v>
      </c>
      <c r="G22" s="10">
        <v>15.8</v>
      </c>
      <c r="H22" s="9">
        <f t="shared" si="2"/>
        <v>7.159039420027187</v>
      </c>
      <c r="I22" s="10">
        <v>28.2</v>
      </c>
      <c r="J22" s="10">
        <v>2.1</v>
      </c>
      <c r="K22" s="9">
        <f t="shared" si="3"/>
        <v>7.446808510638299</v>
      </c>
      <c r="L22" s="10"/>
      <c r="M22" s="10"/>
      <c r="N22" s="9" t="e">
        <f t="shared" si="4"/>
        <v>#DIV/0!</v>
      </c>
      <c r="O22" s="10">
        <v>25.9</v>
      </c>
      <c r="P22" s="10">
        <v>0.8</v>
      </c>
      <c r="Q22" s="9">
        <f t="shared" si="5"/>
        <v>3.0888030888030893</v>
      </c>
      <c r="R22" s="10">
        <v>84</v>
      </c>
      <c r="S22" s="10">
        <v>5.6</v>
      </c>
      <c r="T22" s="9">
        <f t="shared" si="6"/>
        <v>6.666666666666667</v>
      </c>
      <c r="U22" s="10"/>
      <c r="V22" s="10">
        <v>1.9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1.9</v>
      </c>
      <c r="AC22" s="9">
        <f t="shared" si="9"/>
        <v>13.47517730496454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206.8</v>
      </c>
      <c r="AI22" s="9">
        <f t="shared" si="11"/>
        <v>15.585198583163764</v>
      </c>
      <c r="AJ22" s="9">
        <v>1030.5</v>
      </c>
      <c r="AK22" s="9">
        <v>178.6</v>
      </c>
      <c r="AL22" s="9">
        <f t="shared" si="12"/>
        <v>17.331392527899077</v>
      </c>
      <c r="AM22" s="9">
        <v>133.6</v>
      </c>
      <c r="AN22" s="9">
        <v>22.3</v>
      </c>
      <c r="AO22" s="9">
        <f t="shared" si="13"/>
        <v>16.691616766467067</v>
      </c>
      <c r="AP22" s="11"/>
      <c r="AQ22" s="11"/>
      <c r="AR22" s="9" t="e">
        <f t="shared" si="14"/>
        <v>#DIV/0!</v>
      </c>
      <c r="AS22" s="10">
        <v>21.4</v>
      </c>
      <c r="AT22" s="10">
        <v>2.2</v>
      </c>
      <c r="AU22" s="9">
        <f t="shared" si="15"/>
        <v>10.280373831775702</v>
      </c>
      <c r="AV22" s="11">
        <v>1568.9</v>
      </c>
      <c r="AW22" s="11">
        <v>116.2</v>
      </c>
      <c r="AX22" s="9">
        <f t="shared" si="16"/>
        <v>7.406463127031677</v>
      </c>
      <c r="AY22" s="11">
        <v>620</v>
      </c>
      <c r="AZ22" s="11">
        <v>60.2</v>
      </c>
      <c r="BA22" s="9">
        <f t="shared" si="17"/>
        <v>9.70967741935484</v>
      </c>
      <c r="BB22" s="9">
        <v>598.6</v>
      </c>
      <c r="BC22" s="11">
        <v>60.2</v>
      </c>
      <c r="BD22" s="9">
        <f t="shared" si="18"/>
        <v>10.056799198128967</v>
      </c>
      <c r="BE22" s="11">
        <v>0</v>
      </c>
      <c r="BF22" s="11"/>
      <c r="BG22" s="9" t="e">
        <f t="shared" si="19"/>
        <v>#DIV/0!</v>
      </c>
      <c r="BH22" s="16">
        <v>349.1</v>
      </c>
      <c r="BI22" s="11">
        <v>2.3</v>
      </c>
      <c r="BJ22" s="9">
        <f t="shared" si="20"/>
        <v>0.6588370094528787</v>
      </c>
      <c r="BK22" s="11">
        <v>552.2</v>
      </c>
      <c r="BL22" s="11">
        <v>48.6</v>
      </c>
      <c r="BM22" s="9">
        <f t="shared" si="21"/>
        <v>8.801159000362187</v>
      </c>
      <c r="BN22" s="12">
        <v>425.8</v>
      </c>
      <c r="BO22" s="12">
        <v>48.6</v>
      </c>
      <c r="BP22" s="9">
        <f t="shared" si="22"/>
        <v>11.413809300140912</v>
      </c>
      <c r="BQ22" s="12">
        <v>84.1</v>
      </c>
      <c r="BR22" s="12"/>
      <c r="BS22" s="9">
        <f>BR22/BQ22*100</f>
        <v>0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108.60000000000001</v>
      </c>
      <c r="BY22" s="9"/>
    </row>
    <row r="23" spans="1:77" ht="12.75">
      <c r="A23" s="6">
        <v>8</v>
      </c>
      <c r="B23" s="7" t="s">
        <v>44</v>
      </c>
      <c r="C23" s="8">
        <v>2522</v>
      </c>
      <c r="D23" s="8">
        <f t="shared" si="0"/>
        <v>413.09999999999997</v>
      </c>
      <c r="E23" s="9">
        <f t="shared" si="1"/>
        <v>16.379857256145915</v>
      </c>
      <c r="F23" s="10">
        <v>803.5</v>
      </c>
      <c r="G23" s="10">
        <v>153.1</v>
      </c>
      <c r="H23" s="9">
        <f t="shared" si="2"/>
        <v>19.054138145612942</v>
      </c>
      <c r="I23" s="10">
        <v>306.3</v>
      </c>
      <c r="J23" s="10">
        <v>34.2</v>
      </c>
      <c r="K23" s="9">
        <f t="shared" si="3"/>
        <v>11.165523996082273</v>
      </c>
      <c r="L23" s="10"/>
      <c r="M23" s="10"/>
      <c r="N23" s="9" t="e">
        <f t="shared" si="4"/>
        <v>#DIV/0!</v>
      </c>
      <c r="O23" s="10">
        <v>56</v>
      </c>
      <c r="P23" s="10">
        <v>0.2</v>
      </c>
      <c r="Q23" s="9">
        <f t="shared" si="5"/>
        <v>0.35714285714285715</v>
      </c>
      <c r="R23" s="10">
        <v>402.4</v>
      </c>
      <c r="S23" s="10">
        <v>117.2</v>
      </c>
      <c r="T23" s="9">
        <f t="shared" si="6"/>
        <v>29.12524850894632</v>
      </c>
      <c r="U23" s="10"/>
      <c r="V23" s="10"/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1581.4</v>
      </c>
      <c r="AH23" s="10">
        <v>238.1</v>
      </c>
      <c r="AI23" s="9">
        <f t="shared" si="11"/>
        <v>15.05627924623751</v>
      </c>
      <c r="AJ23" s="9">
        <v>1335.4</v>
      </c>
      <c r="AK23" s="9">
        <v>231.5</v>
      </c>
      <c r="AL23" s="9">
        <f t="shared" si="12"/>
        <v>17.33562977385053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>
        <v>21.9</v>
      </c>
      <c r="AU23" s="9">
        <f t="shared" si="15"/>
        <v>15.985401459854012</v>
      </c>
      <c r="AV23" s="11">
        <v>2522</v>
      </c>
      <c r="AW23" s="11">
        <v>169.9</v>
      </c>
      <c r="AX23" s="9">
        <f t="shared" si="16"/>
        <v>6.736716891356067</v>
      </c>
      <c r="AY23" s="11">
        <v>613.9</v>
      </c>
      <c r="AZ23" s="11">
        <v>53</v>
      </c>
      <c r="BA23" s="9">
        <f t="shared" si="17"/>
        <v>8.633327903567356</v>
      </c>
      <c r="BB23" s="9">
        <v>598.9</v>
      </c>
      <c r="BC23" s="11">
        <v>53</v>
      </c>
      <c r="BD23" s="9">
        <f t="shared" si="18"/>
        <v>8.849557522123893</v>
      </c>
      <c r="BE23" s="11">
        <v>35.8</v>
      </c>
      <c r="BF23" s="11"/>
      <c r="BG23" s="9">
        <f t="shared" si="19"/>
        <v>0</v>
      </c>
      <c r="BH23" s="11">
        <v>984.5</v>
      </c>
      <c r="BI23" s="11">
        <v>55.6</v>
      </c>
      <c r="BJ23" s="9">
        <f t="shared" si="20"/>
        <v>5.647536820721179</v>
      </c>
      <c r="BK23" s="11">
        <v>838.9</v>
      </c>
      <c r="BL23" s="11">
        <v>61.3</v>
      </c>
      <c r="BM23" s="9">
        <f t="shared" si="21"/>
        <v>7.307187984265109</v>
      </c>
      <c r="BN23" s="12">
        <v>557.9</v>
      </c>
      <c r="BO23" s="12">
        <v>52.2</v>
      </c>
      <c r="BP23" s="9">
        <f t="shared" si="22"/>
        <v>9.356515504570712</v>
      </c>
      <c r="BQ23" s="17">
        <v>45</v>
      </c>
      <c r="BR23" s="12">
        <v>6.6</v>
      </c>
      <c r="BS23" s="9">
        <f t="shared" si="23"/>
        <v>14.666666666666666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243.19999999999996</v>
      </c>
      <c r="BY23" s="9"/>
    </row>
    <row r="24" spans="1:77" ht="12.75">
      <c r="A24" s="6">
        <v>9</v>
      </c>
      <c r="B24" s="7" t="s">
        <v>45</v>
      </c>
      <c r="C24" s="8">
        <v>5297.5</v>
      </c>
      <c r="D24" s="8">
        <f t="shared" si="0"/>
        <v>908</v>
      </c>
      <c r="E24" s="9">
        <f t="shared" si="1"/>
        <v>17.140160453043887</v>
      </c>
      <c r="F24" s="10">
        <v>1281.3</v>
      </c>
      <c r="G24" s="10">
        <v>103.9</v>
      </c>
      <c r="H24" s="9">
        <f t="shared" si="2"/>
        <v>8.108951845781629</v>
      </c>
      <c r="I24" s="10">
        <v>687.5</v>
      </c>
      <c r="J24" s="10">
        <v>76</v>
      </c>
      <c r="K24" s="9">
        <f t="shared" si="3"/>
        <v>11.054545454545455</v>
      </c>
      <c r="L24" s="10">
        <v>113.2</v>
      </c>
      <c r="M24" s="10"/>
      <c r="N24" s="9">
        <f t="shared" si="4"/>
        <v>0</v>
      </c>
      <c r="O24" s="10">
        <v>67.6</v>
      </c>
      <c r="P24" s="10">
        <v>1.1</v>
      </c>
      <c r="Q24" s="9">
        <f t="shared" si="5"/>
        <v>1.627218934911243</v>
      </c>
      <c r="R24" s="10">
        <v>349.2</v>
      </c>
      <c r="S24" s="10">
        <v>12.1</v>
      </c>
      <c r="T24" s="9">
        <f t="shared" si="6"/>
        <v>3.4650630011454755</v>
      </c>
      <c r="U24" s="10"/>
      <c r="V24" s="10">
        <v>1.6</v>
      </c>
      <c r="W24" s="9" t="e">
        <f t="shared" si="7"/>
        <v>#DIV/0!</v>
      </c>
      <c r="X24" s="10">
        <v>42.8</v>
      </c>
      <c r="Y24" s="10">
        <v>11</v>
      </c>
      <c r="Z24" s="9">
        <f t="shared" si="8"/>
        <v>25.700934579439256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4009.2</v>
      </c>
      <c r="AH24" s="10">
        <v>503.5</v>
      </c>
      <c r="AI24" s="9">
        <f t="shared" si="11"/>
        <v>12.558615185074329</v>
      </c>
      <c r="AJ24" s="9">
        <v>2439.4</v>
      </c>
      <c r="AK24" s="9">
        <v>422.9</v>
      </c>
      <c r="AL24" s="9">
        <f t="shared" si="12"/>
        <v>17.336230220546035</v>
      </c>
      <c r="AM24" s="9">
        <v>364.8</v>
      </c>
      <c r="AN24" s="9">
        <v>60.8</v>
      </c>
      <c r="AO24" s="9">
        <f t="shared" si="13"/>
        <v>16.666666666666664</v>
      </c>
      <c r="AP24" s="11"/>
      <c r="AQ24" s="11"/>
      <c r="AR24" s="9" t="e">
        <f t="shared" si="14"/>
        <v>#DIV/0!</v>
      </c>
      <c r="AS24" s="10">
        <v>7</v>
      </c>
      <c r="AT24" s="10">
        <v>300.6</v>
      </c>
      <c r="AU24" s="9">
        <f t="shared" si="15"/>
        <v>4294.285714285715</v>
      </c>
      <c r="AV24" s="11">
        <v>5297.5</v>
      </c>
      <c r="AW24" s="11">
        <v>536.5</v>
      </c>
      <c r="AX24" s="9">
        <f t="shared" si="16"/>
        <v>10.127418593676262</v>
      </c>
      <c r="AY24" s="11">
        <v>898.1</v>
      </c>
      <c r="AZ24" s="11">
        <v>62.8</v>
      </c>
      <c r="BA24" s="9">
        <f t="shared" si="17"/>
        <v>6.992539806257654</v>
      </c>
      <c r="BB24" s="9">
        <v>898.1</v>
      </c>
      <c r="BC24" s="11">
        <v>62.8</v>
      </c>
      <c r="BD24" s="9">
        <f t="shared" si="18"/>
        <v>6.992539806257654</v>
      </c>
      <c r="BE24" s="11">
        <v>0</v>
      </c>
      <c r="BF24" s="11"/>
      <c r="BG24" s="9" t="e">
        <f t="shared" si="19"/>
        <v>#DIV/0!</v>
      </c>
      <c r="BH24" s="11">
        <v>1155.7</v>
      </c>
      <c r="BI24" s="11">
        <v>107.6</v>
      </c>
      <c r="BJ24" s="9">
        <f t="shared" si="20"/>
        <v>9.310374664705373</v>
      </c>
      <c r="BK24" s="11">
        <v>2066</v>
      </c>
      <c r="BL24" s="11">
        <v>366</v>
      </c>
      <c r="BM24" s="9">
        <f t="shared" si="21"/>
        <v>17.71539206195547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371.5</v>
      </c>
      <c r="BY24" s="9"/>
    </row>
    <row r="25" spans="1:77" ht="15.75" customHeight="1">
      <c r="A25" s="6">
        <v>10</v>
      </c>
      <c r="B25" s="7" t="s">
        <v>46</v>
      </c>
      <c r="C25" s="8">
        <v>2153.3</v>
      </c>
      <c r="D25" s="8">
        <f t="shared" si="0"/>
        <v>334.3</v>
      </c>
      <c r="E25" s="9">
        <f t="shared" si="1"/>
        <v>15.52500812706079</v>
      </c>
      <c r="F25" s="10">
        <v>230</v>
      </c>
      <c r="G25" s="10">
        <v>16.3</v>
      </c>
      <c r="H25" s="9">
        <f t="shared" si="2"/>
        <v>7.086956521739131</v>
      </c>
      <c r="I25" s="10">
        <v>86.5</v>
      </c>
      <c r="J25" s="10">
        <v>4.5</v>
      </c>
      <c r="K25" s="9">
        <f t="shared" si="3"/>
        <v>5.202312138728324</v>
      </c>
      <c r="L25" s="10">
        <v>0.1</v>
      </c>
      <c r="M25" s="10"/>
      <c r="N25" s="9">
        <f t="shared" si="4"/>
        <v>0</v>
      </c>
      <c r="O25" s="10">
        <v>31.1</v>
      </c>
      <c r="P25" s="10">
        <v>0.8</v>
      </c>
      <c r="Q25" s="9">
        <f t="shared" si="5"/>
        <v>2.572347266881029</v>
      </c>
      <c r="R25" s="10">
        <v>91.6</v>
      </c>
      <c r="S25" s="10">
        <v>11</v>
      </c>
      <c r="T25" s="9">
        <f t="shared" si="6"/>
        <v>12.008733624454148</v>
      </c>
      <c r="U25" s="10"/>
      <c r="V25" s="10"/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1919.4</v>
      </c>
      <c r="AH25" s="10">
        <v>308.4</v>
      </c>
      <c r="AI25" s="9">
        <f t="shared" si="11"/>
        <v>16.067521100343857</v>
      </c>
      <c r="AJ25" s="9">
        <v>1376</v>
      </c>
      <c r="AK25" s="9">
        <v>238.5</v>
      </c>
      <c r="AL25" s="9">
        <f t="shared" si="12"/>
        <v>17.3328488372093</v>
      </c>
      <c r="AM25" s="9">
        <v>347.3</v>
      </c>
      <c r="AN25" s="9">
        <v>57.9</v>
      </c>
      <c r="AO25" s="9">
        <f t="shared" si="13"/>
        <v>16.671465591707456</v>
      </c>
      <c r="AP25" s="11"/>
      <c r="AQ25" s="11"/>
      <c r="AR25" s="9" t="e">
        <f t="shared" si="14"/>
        <v>#DIV/0!</v>
      </c>
      <c r="AS25" s="10">
        <v>4</v>
      </c>
      <c r="AT25" s="10">
        <v>9.6</v>
      </c>
      <c r="AU25" s="9">
        <f t="shared" si="15"/>
        <v>240</v>
      </c>
      <c r="AV25" s="11">
        <v>2153.3</v>
      </c>
      <c r="AW25" s="11">
        <v>230.1</v>
      </c>
      <c r="AX25" s="9">
        <f t="shared" si="16"/>
        <v>10.685923930711</v>
      </c>
      <c r="AY25" s="11">
        <v>598.6</v>
      </c>
      <c r="AZ25" s="11">
        <v>59.3</v>
      </c>
      <c r="BA25" s="9">
        <f t="shared" si="17"/>
        <v>9.906448379552288</v>
      </c>
      <c r="BB25" s="9">
        <v>597.6</v>
      </c>
      <c r="BC25" s="11">
        <v>59.3</v>
      </c>
      <c r="BD25" s="9">
        <f t="shared" si="18"/>
        <v>9.923025435073626</v>
      </c>
      <c r="BE25" s="11">
        <v>0</v>
      </c>
      <c r="BF25" s="11"/>
      <c r="BG25" s="9" t="e">
        <f t="shared" si="19"/>
        <v>#DIV/0!</v>
      </c>
      <c r="BH25" s="11">
        <v>452.1</v>
      </c>
      <c r="BI25" s="11">
        <v>62.3</v>
      </c>
      <c r="BJ25" s="9">
        <f t="shared" si="20"/>
        <v>13.78013713780137</v>
      </c>
      <c r="BK25" s="16">
        <v>805.4</v>
      </c>
      <c r="BL25" s="11">
        <v>108.5</v>
      </c>
      <c r="BM25" s="9">
        <f t="shared" si="21"/>
        <v>13.471566923267941</v>
      </c>
      <c r="BN25" s="12">
        <v>646</v>
      </c>
      <c r="BO25" s="12">
        <v>78.5</v>
      </c>
      <c r="BP25" s="9">
        <f t="shared" si="22"/>
        <v>12.15170278637771</v>
      </c>
      <c r="BQ25" s="17">
        <v>69.2</v>
      </c>
      <c r="BR25" s="12">
        <v>25.9</v>
      </c>
      <c r="BS25" s="9">
        <f t="shared" si="23"/>
        <v>37.42774566473988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104.20000000000002</v>
      </c>
      <c r="BY25" s="9"/>
    </row>
    <row r="26" spans="1:77" ht="12.75">
      <c r="A26" s="6">
        <v>11</v>
      </c>
      <c r="B26" s="7" t="s">
        <v>47</v>
      </c>
      <c r="C26" s="8">
        <v>2058.2</v>
      </c>
      <c r="D26" s="8">
        <f t="shared" si="0"/>
        <v>299.29999999999995</v>
      </c>
      <c r="E26" s="9">
        <f t="shared" si="1"/>
        <v>14.541832669322707</v>
      </c>
      <c r="F26" s="10">
        <v>157.2</v>
      </c>
      <c r="G26" s="10">
        <v>10.7</v>
      </c>
      <c r="H26" s="9">
        <f t="shared" si="2"/>
        <v>6.806615776081425</v>
      </c>
      <c r="I26" s="10">
        <v>36.1</v>
      </c>
      <c r="J26" s="10">
        <v>3.2</v>
      </c>
      <c r="K26" s="9">
        <f t="shared" si="3"/>
        <v>8.86426592797784</v>
      </c>
      <c r="L26" s="10">
        <v>3.9</v>
      </c>
      <c r="M26" s="10">
        <v>0.7</v>
      </c>
      <c r="N26" s="9">
        <f t="shared" si="4"/>
        <v>17.94871794871795</v>
      </c>
      <c r="O26" s="10">
        <v>28</v>
      </c>
      <c r="P26" s="10">
        <v>0.9</v>
      </c>
      <c r="Q26" s="9">
        <f t="shared" si="5"/>
        <v>3.214285714285715</v>
      </c>
      <c r="R26" s="10">
        <v>62.7</v>
      </c>
      <c r="S26" s="10">
        <v>3.2</v>
      </c>
      <c r="T26" s="9">
        <f t="shared" si="6"/>
        <v>5.103668261562999</v>
      </c>
      <c r="U26" s="10"/>
      <c r="V26" s="10"/>
      <c r="W26" s="9" t="e">
        <f t="shared" si="7"/>
        <v>#DIV/0!</v>
      </c>
      <c r="X26" s="10">
        <v>21.5</v>
      </c>
      <c r="Y26" s="10"/>
      <c r="Z26" s="9">
        <f t="shared" si="8"/>
        <v>0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1688.5</v>
      </c>
      <c r="AH26" s="10">
        <v>266.4</v>
      </c>
      <c r="AI26" s="9">
        <f t="shared" si="11"/>
        <v>15.777317145395319</v>
      </c>
      <c r="AJ26" s="9">
        <v>1341.9</v>
      </c>
      <c r="AK26" s="9">
        <v>232.8</v>
      </c>
      <c r="AL26" s="9">
        <f t="shared" si="12"/>
        <v>17.348535658394812</v>
      </c>
      <c r="AM26" s="9">
        <v>160.5</v>
      </c>
      <c r="AN26" s="9">
        <v>26.8</v>
      </c>
      <c r="AO26" s="9">
        <f t="shared" si="13"/>
        <v>16.697819314641745</v>
      </c>
      <c r="AP26" s="11"/>
      <c r="AQ26" s="11"/>
      <c r="AR26" s="9" t="e">
        <f t="shared" si="14"/>
        <v>#DIV/0!</v>
      </c>
      <c r="AS26" s="10">
        <v>212.5</v>
      </c>
      <c r="AT26" s="10">
        <v>22.2</v>
      </c>
      <c r="AU26" s="9">
        <f t="shared" si="15"/>
        <v>10.447058823529412</v>
      </c>
      <c r="AV26" s="11">
        <v>2058.2</v>
      </c>
      <c r="AW26" s="11">
        <v>124.6</v>
      </c>
      <c r="AX26" s="9">
        <f t="shared" si="16"/>
        <v>6.0538334467010015</v>
      </c>
      <c r="AY26" s="11">
        <v>598.6</v>
      </c>
      <c r="AZ26" s="11">
        <v>57.4</v>
      </c>
      <c r="BA26" s="9">
        <f t="shared" si="17"/>
        <v>9.58904109589041</v>
      </c>
      <c r="BB26" s="9">
        <v>598.6</v>
      </c>
      <c r="BC26" s="11">
        <v>57.4</v>
      </c>
      <c r="BD26" s="9">
        <f t="shared" si="18"/>
        <v>9.58904109589041</v>
      </c>
      <c r="BE26" s="11">
        <v>50</v>
      </c>
      <c r="BF26" s="11"/>
      <c r="BG26" s="9">
        <f t="shared" si="19"/>
        <v>0</v>
      </c>
      <c r="BH26" s="16">
        <v>572.1</v>
      </c>
      <c r="BI26" s="11">
        <v>22</v>
      </c>
      <c r="BJ26" s="9">
        <f t="shared" si="20"/>
        <v>3.8454815591679776</v>
      </c>
      <c r="BK26" s="11">
        <v>565.3</v>
      </c>
      <c r="BL26" s="11">
        <v>45.2</v>
      </c>
      <c r="BM26" s="9">
        <f t="shared" si="21"/>
        <v>7.995754466654875</v>
      </c>
      <c r="BN26" s="12">
        <v>387.2</v>
      </c>
      <c r="BO26" s="12">
        <v>44</v>
      </c>
      <c r="BP26" s="9">
        <f t="shared" si="22"/>
        <v>11.363636363636365</v>
      </c>
      <c r="BQ26" s="12">
        <v>84.4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174.69999999999996</v>
      </c>
      <c r="BY26" s="9"/>
    </row>
    <row r="27" spans="1:77" ht="12.75">
      <c r="A27" s="6">
        <v>12</v>
      </c>
      <c r="B27" s="7" t="s">
        <v>48</v>
      </c>
      <c r="C27" s="8">
        <v>2614.5</v>
      </c>
      <c r="D27" s="8">
        <f t="shared" si="0"/>
        <v>324.2</v>
      </c>
      <c r="E27" s="9">
        <f t="shared" si="1"/>
        <v>12.400076496462038</v>
      </c>
      <c r="F27" s="10">
        <v>649.4</v>
      </c>
      <c r="G27" s="10">
        <v>23.9</v>
      </c>
      <c r="H27" s="9">
        <f t="shared" si="2"/>
        <v>3.6803202956575296</v>
      </c>
      <c r="I27" s="10">
        <v>68</v>
      </c>
      <c r="J27" s="10">
        <v>11.8</v>
      </c>
      <c r="K27" s="9">
        <f t="shared" si="3"/>
        <v>17.35294117647059</v>
      </c>
      <c r="L27" s="10">
        <v>0</v>
      </c>
      <c r="M27" s="10"/>
      <c r="N27" s="9" t="e">
        <f t="shared" si="4"/>
        <v>#DIV/0!</v>
      </c>
      <c r="O27" s="10">
        <v>46.2</v>
      </c>
      <c r="P27" s="10">
        <v>0.4</v>
      </c>
      <c r="Q27" s="9">
        <f t="shared" si="5"/>
        <v>0.8658008658008658</v>
      </c>
      <c r="R27" s="10">
        <v>204.4</v>
      </c>
      <c r="S27" s="10">
        <v>11.7</v>
      </c>
      <c r="T27" s="9">
        <f t="shared" si="6"/>
        <v>5.724070450097847</v>
      </c>
      <c r="U27" s="10"/>
      <c r="V27" s="10"/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1960.1</v>
      </c>
      <c r="AH27" s="10">
        <v>299.3</v>
      </c>
      <c r="AI27" s="9">
        <f t="shared" si="11"/>
        <v>15.269629100556095</v>
      </c>
      <c r="AJ27" s="9">
        <v>1694.7</v>
      </c>
      <c r="AK27" s="9">
        <v>293.8</v>
      </c>
      <c r="AL27" s="9">
        <f t="shared" si="12"/>
        <v>17.336401723018824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5</v>
      </c>
      <c r="AT27" s="10">
        <v>1</v>
      </c>
      <c r="AU27" s="9">
        <f t="shared" si="15"/>
        <v>20</v>
      </c>
      <c r="AV27" s="11">
        <v>2614.5</v>
      </c>
      <c r="AW27" s="11">
        <v>149.2</v>
      </c>
      <c r="AX27" s="9">
        <f t="shared" si="16"/>
        <v>5.706636068081851</v>
      </c>
      <c r="AY27" s="16">
        <v>632.4</v>
      </c>
      <c r="AZ27" s="11">
        <v>56.1</v>
      </c>
      <c r="BA27" s="9">
        <f t="shared" si="17"/>
        <v>8.870967741935484</v>
      </c>
      <c r="BB27" s="9">
        <v>598.9</v>
      </c>
      <c r="BC27" s="11">
        <v>56.1</v>
      </c>
      <c r="BD27" s="9">
        <f t="shared" si="18"/>
        <v>9.367173150776424</v>
      </c>
      <c r="BE27" s="11">
        <v>0</v>
      </c>
      <c r="BF27" s="11"/>
      <c r="BG27" s="9" t="e">
        <f t="shared" si="19"/>
        <v>#DIV/0!</v>
      </c>
      <c r="BH27" s="16">
        <v>662.8</v>
      </c>
      <c r="BI27" s="11"/>
      <c r="BJ27" s="9">
        <f t="shared" si="20"/>
        <v>0</v>
      </c>
      <c r="BK27" s="11">
        <v>997.9</v>
      </c>
      <c r="BL27" s="11">
        <v>93.2</v>
      </c>
      <c r="BM27" s="9">
        <f t="shared" si="21"/>
        <v>9.339613187694159</v>
      </c>
      <c r="BN27" s="12">
        <v>722.3</v>
      </c>
      <c r="BO27" s="12">
        <v>77.2</v>
      </c>
      <c r="BP27" s="9">
        <f t="shared" si="22"/>
        <v>10.688079745258204</v>
      </c>
      <c r="BQ27" s="12">
        <v>184</v>
      </c>
      <c r="BR27" s="12">
        <v>16</v>
      </c>
      <c r="BS27" s="9">
        <f t="shared" si="23"/>
        <v>8.695652173913043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175</v>
      </c>
      <c r="BY27" s="9"/>
    </row>
    <row r="28" spans="1:77" ht="12.75">
      <c r="A28" s="6">
        <v>13</v>
      </c>
      <c r="B28" s="7" t="s">
        <v>49</v>
      </c>
      <c r="C28" s="8">
        <v>3592.2</v>
      </c>
      <c r="D28" s="8">
        <f t="shared" si="0"/>
        <v>517.8000000000001</v>
      </c>
      <c r="E28" s="9">
        <f t="shared" si="1"/>
        <v>14.414564890596296</v>
      </c>
      <c r="F28" s="10">
        <v>707</v>
      </c>
      <c r="G28" s="10">
        <v>59.3</v>
      </c>
      <c r="H28" s="9">
        <f t="shared" si="2"/>
        <v>8.387553041018387</v>
      </c>
      <c r="I28" s="10">
        <v>150.9</v>
      </c>
      <c r="J28" s="10">
        <v>15.7</v>
      </c>
      <c r="K28" s="9">
        <f t="shared" si="3"/>
        <v>10.404241219350563</v>
      </c>
      <c r="L28" s="10">
        <v>12.9</v>
      </c>
      <c r="M28" s="10"/>
      <c r="N28" s="9">
        <f t="shared" si="4"/>
        <v>0</v>
      </c>
      <c r="O28" s="10">
        <v>45</v>
      </c>
      <c r="P28" s="10">
        <v>2.5</v>
      </c>
      <c r="Q28" s="9">
        <f t="shared" si="5"/>
        <v>5.555555555555555</v>
      </c>
      <c r="R28" s="10">
        <v>208.1</v>
      </c>
      <c r="S28" s="10">
        <v>12.5</v>
      </c>
      <c r="T28" s="9">
        <f t="shared" si="6"/>
        <v>6.00672753483902</v>
      </c>
      <c r="U28" s="10"/>
      <c r="V28" s="10">
        <v>11.8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4.6</v>
      </c>
      <c r="AC28" s="9">
        <f t="shared" si="9"/>
        <v>14.241486068111456</v>
      </c>
      <c r="AD28" s="10">
        <v>0</v>
      </c>
      <c r="AE28" s="10"/>
      <c r="AF28" s="9" t="e">
        <f t="shared" si="10"/>
        <v>#DIV/0!</v>
      </c>
      <c r="AG28" s="10">
        <v>2748.7</v>
      </c>
      <c r="AH28" s="10">
        <v>428.3</v>
      </c>
      <c r="AI28" s="9">
        <f t="shared" si="11"/>
        <v>15.581911449048643</v>
      </c>
      <c r="AJ28" s="9">
        <v>1919.3</v>
      </c>
      <c r="AK28" s="9">
        <v>332.7</v>
      </c>
      <c r="AL28" s="9">
        <f t="shared" si="12"/>
        <v>17.33444484968478</v>
      </c>
      <c r="AM28" s="9">
        <v>469.5</v>
      </c>
      <c r="AN28" s="9">
        <v>78.2</v>
      </c>
      <c r="AO28" s="9">
        <f t="shared" si="13"/>
        <v>16.656017039403622</v>
      </c>
      <c r="AP28" s="11"/>
      <c r="AQ28" s="11"/>
      <c r="AR28" s="9" t="e">
        <f t="shared" si="14"/>
        <v>#DIV/0!</v>
      </c>
      <c r="AS28" s="10">
        <v>136.4</v>
      </c>
      <c r="AT28" s="10">
        <v>30.2</v>
      </c>
      <c r="AU28" s="9">
        <f t="shared" si="15"/>
        <v>22.14076246334311</v>
      </c>
      <c r="AV28" s="11">
        <v>3592.2</v>
      </c>
      <c r="AW28" s="11">
        <v>222.6</v>
      </c>
      <c r="AX28" s="9">
        <f t="shared" si="16"/>
        <v>6.196759645899449</v>
      </c>
      <c r="AY28" s="11">
        <v>705.1</v>
      </c>
      <c r="AZ28" s="11">
        <v>71.4</v>
      </c>
      <c r="BA28" s="9">
        <f t="shared" si="17"/>
        <v>10.126223230747412</v>
      </c>
      <c r="BB28" s="9">
        <v>675.3</v>
      </c>
      <c r="BC28" s="11">
        <v>71.4</v>
      </c>
      <c r="BD28" s="9">
        <f t="shared" si="18"/>
        <v>10.573078631719238</v>
      </c>
      <c r="BE28" s="11">
        <v>0</v>
      </c>
      <c r="BF28" s="11"/>
      <c r="BG28" s="9" t="e">
        <f t="shared" si="19"/>
        <v>#DIV/0!</v>
      </c>
      <c r="BH28" s="11">
        <v>907.3</v>
      </c>
      <c r="BI28" s="11">
        <v>8</v>
      </c>
      <c r="BJ28" s="9">
        <f t="shared" si="20"/>
        <v>0.8817370219332086</v>
      </c>
      <c r="BK28" s="11">
        <v>1803.6</v>
      </c>
      <c r="BL28" s="11">
        <v>130.9</v>
      </c>
      <c r="BM28" s="9">
        <f t="shared" si="21"/>
        <v>7.257706808605013</v>
      </c>
      <c r="BN28" s="12">
        <v>1159.3</v>
      </c>
      <c r="BO28" s="12">
        <v>116.2</v>
      </c>
      <c r="BP28" s="9">
        <f t="shared" si="22"/>
        <v>10.023289916328821</v>
      </c>
      <c r="BQ28" s="12">
        <v>349.5</v>
      </c>
      <c r="BR28" s="12">
        <v>14.6</v>
      </c>
      <c r="BS28" s="9">
        <f t="shared" si="23"/>
        <v>4.177396280400572</v>
      </c>
      <c r="BT28" s="12"/>
      <c r="BU28" s="12"/>
      <c r="BV28" s="9" t="e">
        <f t="shared" si="24"/>
        <v>#DIV/0!</v>
      </c>
      <c r="BW28" s="13">
        <f t="shared" si="26"/>
        <v>0</v>
      </c>
      <c r="BX28" s="13">
        <f t="shared" si="25"/>
        <v>295.20000000000005</v>
      </c>
      <c r="BY28" s="9"/>
    </row>
    <row r="29" spans="1:77" ht="12.75">
      <c r="A29" s="6">
        <v>14</v>
      </c>
      <c r="B29" s="7" t="s">
        <v>50</v>
      </c>
      <c r="C29" s="8">
        <v>1722.3</v>
      </c>
      <c r="D29" s="8">
        <f t="shared" si="0"/>
        <v>251.6</v>
      </c>
      <c r="E29" s="9">
        <f t="shared" si="1"/>
        <v>14.608372525111768</v>
      </c>
      <c r="F29" s="10">
        <v>458.1</v>
      </c>
      <c r="G29" s="10">
        <v>59.9</v>
      </c>
      <c r="H29" s="9">
        <f t="shared" si="2"/>
        <v>13.075747653350797</v>
      </c>
      <c r="I29" s="10">
        <v>94.5</v>
      </c>
      <c r="J29" s="10">
        <v>15.6</v>
      </c>
      <c r="K29" s="9">
        <f t="shared" si="3"/>
        <v>16.507936507936506</v>
      </c>
      <c r="L29" s="10">
        <v>19.5</v>
      </c>
      <c r="M29" s="10"/>
      <c r="N29" s="9">
        <f t="shared" si="4"/>
        <v>0</v>
      </c>
      <c r="O29" s="10">
        <v>30.2</v>
      </c>
      <c r="P29" s="10"/>
      <c r="Q29" s="9">
        <f t="shared" si="5"/>
        <v>0</v>
      </c>
      <c r="R29" s="10">
        <v>204.2</v>
      </c>
      <c r="S29" s="10">
        <v>43.9</v>
      </c>
      <c r="T29" s="9">
        <f t="shared" si="6"/>
        <v>21.49853085210578</v>
      </c>
      <c r="U29" s="10"/>
      <c r="V29" s="10">
        <v>0.4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1261.3</v>
      </c>
      <c r="AH29" s="10">
        <v>191.7</v>
      </c>
      <c r="AI29" s="9">
        <f t="shared" si="11"/>
        <v>15.198604614286845</v>
      </c>
      <c r="AJ29" s="9">
        <v>989.7</v>
      </c>
      <c r="AK29" s="9">
        <v>171.5</v>
      </c>
      <c r="AL29" s="9">
        <f t="shared" si="12"/>
        <v>17.328483378801657</v>
      </c>
      <c r="AM29" s="9">
        <v>90.3</v>
      </c>
      <c r="AN29" s="9">
        <v>15</v>
      </c>
      <c r="AO29" s="9">
        <f t="shared" si="13"/>
        <v>16.611295681063122</v>
      </c>
      <c r="AP29" s="11"/>
      <c r="AQ29" s="11"/>
      <c r="AR29" s="9" t="e">
        <f t="shared" si="14"/>
        <v>#DIV/0!</v>
      </c>
      <c r="AS29" s="10">
        <v>3</v>
      </c>
      <c r="AT29" s="10"/>
      <c r="AU29" s="9">
        <f t="shared" si="15"/>
        <v>0</v>
      </c>
      <c r="AV29" s="11">
        <v>1722.3</v>
      </c>
      <c r="AW29" s="11">
        <v>131.9</v>
      </c>
      <c r="AX29" s="9">
        <f t="shared" si="16"/>
        <v>7.6583638158276734</v>
      </c>
      <c r="AY29" s="11">
        <v>598.6</v>
      </c>
      <c r="AZ29" s="11">
        <v>63</v>
      </c>
      <c r="BA29" s="9">
        <f t="shared" si="17"/>
        <v>10.524557300367524</v>
      </c>
      <c r="BB29" s="9">
        <v>598.6</v>
      </c>
      <c r="BC29" s="11">
        <v>63</v>
      </c>
      <c r="BD29" s="9">
        <f t="shared" si="18"/>
        <v>10.524557300367524</v>
      </c>
      <c r="BE29" s="11">
        <v>63.7</v>
      </c>
      <c r="BF29" s="11"/>
      <c r="BG29" s="9">
        <f t="shared" si="19"/>
        <v>0</v>
      </c>
      <c r="BH29" s="11">
        <v>352</v>
      </c>
      <c r="BI29" s="11">
        <v>7.8</v>
      </c>
      <c r="BJ29" s="9">
        <f t="shared" si="20"/>
        <v>2.215909090909091</v>
      </c>
      <c r="BK29" s="11">
        <v>643.8</v>
      </c>
      <c r="BL29" s="11">
        <v>61.1</v>
      </c>
      <c r="BM29" s="9">
        <f t="shared" si="21"/>
        <v>9.490525007766388</v>
      </c>
      <c r="BN29" s="12">
        <v>373.4</v>
      </c>
      <c r="BO29" s="12">
        <v>38.9</v>
      </c>
      <c r="BP29" s="9">
        <f t="shared" si="22"/>
        <v>10.417782538832352</v>
      </c>
      <c r="BQ29" s="12">
        <v>164.7</v>
      </c>
      <c r="BR29" s="12">
        <v>20.4</v>
      </c>
      <c r="BS29" s="9">
        <f t="shared" si="23"/>
        <v>12.386156648451731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119.69999999999999</v>
      </c>
      <c r="BY29" s="9"/>
    </row>
    <row r="30" spans="1:77" ht="12.75">
      <c r="A30" s="6">
        <v>15</v>
      </c>
      <c r="B30" s="7" t="s">
        <v>51</v>
      </c>
      <c r="C30" s="8">
        <v>19332.9</v>
      </c>
      <c r="D30" s="8">
        <f t="shared" si="0"/>
        <v>2681.6000000000004</v>
      </c>
      <c r="E30" s="9">
        <f t="shared" si="1"/>
        <v>13.87065572159376</v>
      </c>
      <c r="F30" s="10">
        <v>13766.4</v>
      </c>
      <c r="G30" s="10">
        <v>1009.1</v>
      </c>
      <c r="H30" s="9">
        <f t="shared" si="2"/>
        <v>7.3301662017666205</v>
      </c>
      <c r="I30" s="10">
        <v>8951.7</v>
      </c>
      <c r="J30" s="10">
        <v>1373.9</v>
      </c>
      <c r="K30" s="9">
        <f t="shared" si="3"/>
        <v>15.34792274093189</v>
      </c>
      <c r="L30" s="10">
        <v>6.4</v>
      </c>
      <c r="M30" s="10"/>
      <c r="N30" s="9">
        <f t="shared" si="4"/>
        <v>0</v>
      </c>
      <c r="O30" s="10">
        <v>418.7</v>
      </c>
      <c r="P30" s="10">
        <v>33</v>
      </c>
      <c r="Q30" s="9">
        <f t="shared" si="5"/>
        <v>7.881538094100788</v>
      </c>
      <c r="R30" s="10">
        <v>3290</v>
      </c>
      <c r="S30" s="10">
        <v>-525.4</v>
      </c>
      <c r="T30" s="9">
        <f t="shared" si="6"/>
        <v>-15.969604863221884</v>
      </c>
      <c r="U30" s="10"/>
      <c r="V30" s="10">
        <v>109.4</v>
      </c>
      <c r="W30" s="9" t="e">
        <f t="shared" si="7"/>
        <v>#DIV/0!</v>
      </c>
      <c r="X30" s="10">
        <v>1062.7</v>
      </c>
      <c r="Y30" s="10"/>
      <c r="Z30" s="9">
        <f t="shared" si="8"/>
        <v>0</v>
      </c>
      <c r="AA30" s="10">
        <v>27.8</v>
      </c>
      <c r="AB30" s="10">
        <v>7.2</v>
      </c>
      <c r="AC30" s="9">
        <f t="shared" si="9"/>
        <v>25.899280575539567</v>
      </c>
      <c r="AD30" s="10">
        <v>0</v>
      </c>
      <c r="AE30" s="10"/>
      <c r="AF30" s="9" t="e">
        <f t="shared" si="10"/>
        <v>#DIV/0!</v>
      </c>
      <c r="AG30" s="10">
        <v>5556.5</v>
      </c>
      <c r="AH30" s="10">
        <v>874.3</v>
      </c>
      <c r="AI30" s="9">
        <f t="shared" si="11"/>
        <v>15.734725096733554</v>
      </c>
      <c r="AJ30" s="9">
        <v>5043.7</v>
      </c>
      <c r="AK30" s="9">
        <v>874.3</v>
      </c>
      <c r="AL30" s="9">
        <f t="shared" si="12"/>
        <v>17.334496500584887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798.2</v>
      </c>
      <c r="AU30" s="9">
        <f t="shared" si="15"/>
        <v>7982.000000000001</v>
      </c>
      <c r="AV30" s="11">
        <v>20216.2</v>
      </c>
      <c r="AW30" s="11">
        <v>2901.2</v>
      </c>
      <c r="AX30" s="9">
        <f t="shared" si="16"/>
        <v>14.350867126364003</v>
      </c>
      <c r="AY30" s="11">
        <v>2562.2</v>
      </c>
      <c r="AZ30" s="11">
        <v>1069.5</v>
      </c>
      <c r="BA30" s="9">
        <f t="shared" si="17"/>
        <v>41.74147217235189</v>
      </c>
      <c r="BB30" s="9">
        <v>1598.6</v>
      </c>
      <c r="BC30" s="11">
        <v>188.4</v>
      </c>
      <c r="BD30" s="9">
        <f t="shared" si="18"/>
        <v>11.785312148129615</v>
      </c>
      <c r="BE30" s="11">
        <v>350</v>
      </c>
      <c r="BF30" s="11"/>
      <c r="BG30" s="9">
        <f t="shared" si="19"/>
        <v>0</v>
      </c>
      <c r="BH30" s="11">
        <v>9443.9</v>
      </c>
      <c r="BI30" s="11">
        <v>995</v>
      </c>
      <c r="BJ30" s="9">
        <f t="shared" si="20"/>
        <v>10.535901481379515</v>
      </c>
      <c r="BK30" s="11">
        <v>2897.1</v>
      </c>
      <c r="BL30" s="11">
        <v>146.2</v>
      </c>
      <c r="BM30" s="9">
        <f t="shared" si="21"/>
        <v>5.046425736080908</v>
      </c>
      <c r="BN30" s="12">
        <v>899.9</v>
      </c>
      <c r="BO30" s="12">
        <v>126.3</v>
      </c>
      <c r="BP30" s="9">
        <f t="shared" si="22"/>
        <v>14.034892765862875</v>
      </c>
      <c r="BQ30" s="12">
        <v>106.6</v>
      </c>
      <c r="BR30" s="12">
        <v>7.9</v>
      </c>
      <c r="BS30" s="9">
        <f t="shared" si="23"/>
        <v>7.410881801125704</v>
      </c>
      <c r="BT30" s="12"/>
      <c r="BU30" s="12"/>
      <c r="BV30" s="9" t="e">
        <f t="shared" si="24"/>
        <v>#DIV/0!</v>
      </c>
      <c r="BW30" s="13">
        <f t="shared" si="26"/>
        <v>-883.2999999999993</v>
      </c>
      <c r="BX30" s="13">
        <f t="shared" si="25"/>
        <v>-219.59999999999945</v>
      </c>
      <c r="BY30" s="9"/>
    </row>
    <row r="31" spans="1:77" ht="12.75">
      <c r="A31" s="6">
        <v>16</v>
      </c>
      <c r="B31" s="7" t="s">
        <v>52</v>
      </c>
      <c r="C31" s="8">
        <v>2211.3</v>
      </c>
      <c r="D31" s="8">
        <f t="shared" si="0"/>
        <v>317.4</v>
      </c>
      <c r="E31" s="9">
        <f t="shared" si="1"/>
        <v>14.353547686881019</v>
      </c>
      <c r="F31" s="10">
        <v>509.7</v>
      </c>
      <c r="G31" s="10">
        <v>48.8</v>
      </c>
      <c r="H31" s="9">
        <f t="shared" si="2"/>
        <v>9.574259368255836</v>
      </c>
      <c r="I31" s="10">
        <v>92.2</v>
      </c>
      <c r="J31" s="10">
        <v>12.7</v>
      </c>
      <c r="K31" s="9">
        <f t="shared" si="3"/>
        <v>13.774403470715836</v>
      </c>
      <c r="L31" s="10">
        <v>27.3</v>
      </c>
      <c r="M31" s="10"/>
      <c r="N31" s="9">
        <f t="shared" si="4"/>
        <v>0</v>
      </c>
      <c r="O31" s="10">
        <v>36.3</v>
      </c>
      <c r="P31" s="10">
        <v>-0.2</v>
      </c>
      <c r="Q31" s="9">
        <f t="shared" si="5"/>
        <v>-0.5509641873278238</v>
      </c>
      <c r="R31" s="10">
        <v>286.3</v>
      </c>
      <c r="S31" s="10">
        <v>9.6</v>
      </c>
      <c r="T31" s="9">
        <f t="shared" si="6"/>
        <v>3.353126091512399</v>
      </c>
      <c r="U31" s="10"/>
      <c r="V31" s="10">
        <v>26.8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253.4</v>
      </c>
      <c r="AI31" s="9">
        <f t="shared" si="11"/>
        <v>15.704015865146259</v>
      </c>
      <c r="AJ31" s="9">
        <v>1305.8</v>
      </c>
      <c r="AK31" s="9">
        <v>226.4</v>
      </c>
      <c r="AL31" s="9">
        <f t="shared" si="12"/>
        <v>17.33803032623679</v>
      </c>
      <c r="AM31" s="9">
        <v>92.1</v>
      </c>
      <c r="AN31" s="9">
        <v>15.4</v>
      </c>
      <c r="AO31" s="9">
        <f t="shared" si="13"/>
        <v>16.720955483170467</v>
      </c>
      <c r="AP31" s="11"/>
      <c r="AQ31" s="11"/>
      <c r="AR31" s="9" t="e">
        <f t="shared" si="14"/>
        <v>#DIV/0!</v>
      </c>
      <c r="AS31" s="10">
        <v>88</v>
      </c>
      <c r="AT31" s="10">
        <v>15.2</v>
      </c>
      <c r="AU31" s="9">
        <f t="shared" si="15"/>
        <v>17.272727272727273</v>
      </c>
      <c r="AV31" s="11">
        <v>2211.3</v>
      </c>
      <c r="AW31" s="11">
        <v>203.2</v>
      </c>
      <c r="AX31" s="9">
        <f t="shared" si="16"/>
        <v>9.1891647447203</v>
      </c>
      <c r="AY31" s="11">
        <v>598.6</v>
      </c>
      <c r="AZ31" s="11">
        <v>61.7</v>
      </c>
      <c r="BA31" s="9">
        <f t="shared" si="17"/>
        <v>10.307383895756766</v>
      </c>
      <c r="BB31" s="9">
        <v>598.6</v>
      </c>
      <c r="BC31" s="11">
        <v>61.7</v>
      </c>
      <c r="BD31" s="9">
        <f t="shared" si="18"/>
        <v>10.307383895756766</v>
      </c>
      <c r="BE31" s="11">
        <v>0</v>
      </c>
      <c r="BF31" s="11"/>
      <c r="BG31" s="9" t="e">
        <f t="shared" si="19"/>
        <v>#DIV/0!</v>
      </c>
      <c r="BH31" s="11">
        <v>637.9</v>
      </c>
      <c r="BI31" s="11">
        <v>48.8</v>
      </c>
      <c r="BJ31" s="9">
        <f t="shared" si="20"/>
        <v>7.650101896849036</v>
      </c>
      <c r="BK31" s="11">
        <v>926.4</v>
      </c>
      <c r="BL31" s="11">
        <v>92.7</v>
      </c>
      <c r="BM31" s="9">
        <f t="shared" si="21"/>
        <v>10.006476683937825</v>
      </c>
      <c r="BN31" s="12">
        <v>630</v>
      </c>
      <c r="BO31" s="12">
        <v>67</v>
      </c>
      <c r="BP31" s="9">
        <f t="shared" si="22"/>
        <v>10.634920634920634</v>
      </c>
      <c r="BQ31" s="12">
        <v>214.4</v>
      </c>
      <c r="BR31" s="12">
        <v>25.7</v>
      </c>
      <c r="BS31" s="9">
        <f t="shared" si="23"/>
        <v>11.986940298507461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114.19999999999999</v>
      </c>
      <c r="BY31" s="9"/>
    </row>
    <row r="32" spans="1:77" ht="12.75">
      <c r="A32" s="6">
        <v>17</v>
      </c>
      <c r="B32" s="7" t="s">
        <v>53</v>
      </c>
      <c r="C32" s="8">
        <v>4003.8</v>
      </c>
      <c r="D32" s="8">
        <f t="shared" si="0"/>
        <v>566.7</v>
      </c>
      <c r="E32" s="9">
        <f t="shared" si="1"/>
        <v>14.154053649033418</v>
      </c>
      <c r="F32" s="10">
        <v>1235.8</v>
      </c>
      <c r="G32" s="10">
        <v>112.9</v>
      </c>
      <c r="H32" s="9">
        <f t="shared" si="2"/>
        <v>9.135782489075902</v>
      </c>
      <c r="I32" s="10">
        <v>883</v>
      </c>
      <c r="J32" s="10">
        <v>102.2</v>
      </c>
      <c r="K32" s="9">
        <f t="shared" si="3"/>
        <v>11.574178935447339</v>
      </c>
      <c r="L32" s="10">
        <v>10.3</v>
      </c>
      <c r="M32" s="10"/>
      <c r="N32" s="9">
        <f t="shared" si="4"/>
        <v>0</v>
      </c>
      <c r="O32" s="10">
        <v>54.4</v>
      </c>
      <c r="P32" s="10">
        <v>0.3</v>
      </c>
      <c r="Q32" s="9">
        <f t="shared" si="5"/>
        <v>0.5514705882352942</v>
      </c>
      <c r="R32" s="10">
        <v>140.9</v>
      </c>
      <c r="S32" s="10">
        <v>6.5</v>
      </c>
      <c r="T32" s="9">
        <f t="shared" si="6"/>
        <v>4.613200851667849</v>
      </c>
      <c r="U32" s="10"/>
      <c r="V32" s="10">
        <v>1.5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2709</v>
      </c>
      <c r="AH32" s="10">
        <v>410.1</v>
      </c>
      <c r="AI32" s="9">
        <f t="shared" si="11"/>
        <v>15.13842746400886</v>
      </c>
      <c r="AJ32" s="9">
        <v>2266.9</v>
      </c>
      <c r="AK32" s="9">
        <v>393</v>
      </c>
      <c r="AL32" s="9">
        <f t="shared" si="12"/>
        <v>17.336450659490936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43.7</v>
      </c>
      <c r="AU32" s="9">
        <f t="shared" si="15"/>
        <v>74.0677966101695</v>
      </c>
      <c r="AV32" s="11">
        <v>4082.3</v>
      </c>
      <c r="AW32" s="11">
        <v>379</v>
      </c>
      <c r="AX32" s="9">
        <f t="shared" si="16"/>
        <v>9.283982068931728</v>
      </c>
      <c r="AY32" s="11">
        <v>754.4</v>
      </c>
      <c r="AZ32" s="11">
        <v>71.7</v>
      </c>
      <c r="BA32" s="9">
        <f t="shared" si="17"/>
        <v>9.50424178154825</v>
      </c>
      <c r="BB32" s="9">
        <v>731.2</v>
      </c>
      <c r="BC32" s="11">
        <v>71.7</v>
      </c>
      <c r="BD32" s="9">
        <f t="shared" si="18"/>
        <v>9.805798687089716</v>
      </c>
      <c r="BE32" s="11">
        <v>0</v>
      </c>
      <c r="BF32" s="11"/>
      <c r="BG32" s="9" t="e">
        <f t="shared" si="19"/>
        <v>#DIV/0!</v>
      </c>
      <c r="BH32" s="11">
        <v>1746.9</v>
      </c>
      <c r="BI32" s="11">
        <v>172.9</v>
      </c>
      <c r="BJ32" s="9">
        <f t="shared" si="20"/>
        <v>9.897532772339574</v>
      </c>
      <c r="BK32" s="11">
        <v>1330.8</v>
      </c>
      <c r="BL32" s="11">
        <v>134.3</v>
      </c>
      <c r="BM32" s="9">
        <f t="shared" si="21"/>
        <v>10.091674180943794</v>
      </c>
      <c r="BN32" s="12">
        <v>902.9</v>
      </c>
      <c r="BO32" s="12">
        <v>94.1</v>
      </c>
      <c r="BP32" s="9">
        <f t="shared" si="22"/>
        <v>10.421973640491748</v>
      </c>
      <c r="BQ32" s="12">
        <v>279.4</v>
      </c>
      <c r="BR32" s="12">
        <v>38.8</v>
      </c>
      <c r="BS32" s="9">
        <f t="shared" si="23"/>
        <v>13.886900501073729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187.70000000000005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54</v>
      </c>
      <c r="B34" s="48"/>
      <c r="C34" s="14">
        <f>SUM(C16:C33)</f>
        <v>64284.80000000001</v>
      </c>
      <c r="D34" s="14">
        <f>SUM(D16:D33)</f>
        <v>9373.7</v>
      </c>
      <c r="E34" s="15">
        <f t="shared" si="1"/>
        <v>14.58151849270745</v>
      </c>
      <c r="F34" s="14">
        <f>SUM(F16:F33)</f>
        <v>23869.5</v>
      </c>
      <c r="G34" s="14">
        <f>SUM(G16:G33)</f>
        <v>2110</v>
      </c>
      <c r="H34" s="15">
        <f>G34/F34*100</f>
        <v>8.83973271329521</v>
      </c>
      <c r="I34" s="14">
        <f>SUM(I16:I33)</f>
        <v>12934.800000000001</v>
      </c>
      <c r="J34" s="14">
        <f>SUM(J16:J33)</f>
        <v>1862.5000000000002</v>
      </c>
      <c r="K34" s="15">
        <f>J34/I34*100</f>
        <v>14.399140303676901</v>
      </c>
      <c r="L34" s="14">
        <f>SUM(L16:L33)</f>
        <v>262.70000000000005</v>
      </c>
      <c r="M34" s="14">
        <f>SUM(M16:M33)</f>
        <v>3.8</v>
      </c>
      <c r="N34" s="15">
        <f>M34/L34*100</f>
        <v>1.4465169394746857</v>
      </c>
      <c r="O34" s="14">
        <f>SUM(O16:O33)</f>
        <v>1145.5</v>
      </c>
      <c r="P34" s="14">
        <f>SUM(P16:P33)</f>
        <v>48.8</v>
      </c>
      <c r="Q34" s="15">
        <f>P34/O34*100</f>
        <v>4.260148406809253</v>
      </c>
      <c r="R34" s="14">
        <f>SUM(R16:R33)</f>
        <v>6391.499999999999</v>
      </c>
      <c r="S34" s="14">
        <f>SUM(S16:S33)</f>
        <v>-104.50000000000003</v>
      </c>
      <c r="T34" s="15">
        <f>S34/R34*100</f>
        <v>-1.6349839630759608</v>
      </c>
      <c r="U34" s="14">
        <f>SUM(U16:U33)</f>
        <v>0</v>
      </c>
      <c r="V34" s="14">
        <f>SUM(V16:V33)</f>
        <v>192.10000000000002</v>
      </c>
      <c r="W34" s="15" t="e">
        <f>V34/U34*100</f>
        <v>#DIV/0!</v>
      </c>
      <c r="X34" s="14">
        <f>SUM(X16:X33)</f>
        <v>2822.5</v>
      </c>
      <c r="Y34" s="14">
        <f>SUM(Y16:Y33)</f>
        <v>11</v>
      </c>
      <c r="Z34" s="15">
        <f>Y34/X34*100</f>
        <v>0.38972542072630645</v>
      </c>
      <c r="AA34" s="14">
        <f>SUM(AA16:AA33)</f>
        <v>181.2</v>
      </c>
      <c r="AB34" s="14">
        <f>SUM(AB16:AB33)</f>
        <v>22.6</v>
      </c>
      <c r="AC34" s="15">
        <f>AB34/AA34*100</f>
        <v>12.472406181015455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38534</v>
      </c>
      <c r="AH34" s="14">
        <f>SUM(AH16:AH33)</f>
        <v>5863.5</v>
      </c>
      <c r="AI34" s="15">
        <f>AH34/AG34*100</f>
        <v>15.216432241656719</v>
      </c>
      <c r="AJ34" s="14">
        <f>SUM(AJ16:AJ33)</f>
        <v>30280.7</v>
      </c>
      <c r="AK34" s="14">
        <f>SUM(AK16:AK33)</f>
        <v>5249.4</v>
      </c>
      <c r="AL34" s="15">
        <f>AK34/AJ34*100</f>
        <v>17.335794747149173</v>
      </c>
      <c r="AM34" s="14">
        <f>SUM(AM16:AM33)</f>
        <v>2615</v>
      </c>
      <c r="AN34" s="14">
        <f>SUM(AN16:AN33)</f>
        <v>435.9</v>
      </c>
      <c r="AO34" s="15">
        <f>AN34/AM34*100</f>
        <v>16.66921606118547</v>
      </c>
      <c r="AP34" s="14">
        <v>0</v>
      </c>
      <c r="AQ34" s="14">
        <f>SUM(AQ16:AQ33)</f>
        <v>0</v>
      </c>
      <c r="AR34" s="15"/>
      <c r="AS34" s="14">
        <f>SUM(AS16:AS33)</f>
        <v>1881.3000000000002</v>
      </c>
      <c r="AT34" s="14">
        <f>SUM(AT16:AT33)</f>
        <v>1400.2000000000003</v>
      </c>
      <c r="AU34" s="15">
        <f t="shared" si="15"/>
        <v>74.4272577473024</v>
      </c>
      <c r="AV34" s="14">
        <f>SUM(AV16:AV33)</f>
        <v>65355.600000000006</v>
      </c>
      <c r="AW34" s="14">
        <f>SUM(AW16:AW33)</f>
        <v>6708.2</v>
      </c>
      <c r="AX34" s="15">
        <f t="shared" si="16"/>
        <v>10.264154869666868</v>
      </c>
      <c r="AY34" s="14">
        <f>SUM(AY16:AY33)</f>
        <v>12868</v>
      </c>
      <c r="AZ34" s="14">
        <f>SUM(AZ16:AZ33)</f>
        <v>2127.9999999999995</v>
      </c>
      <c r="BA34" s="15">
        <f t="shared" si="17"/>
        <v>16.537146409698472</v>
      </c>
      <c r="BB34" s="14">
        <f>SUM(BB16:BB33)</f>
        <v>11666.700000000003</v>
      </c>
      <c r="BC34" s="14">
        <f>SUM(BC16:BC33)</f>
        <v>1246.8999999999999</v>
      </c>
      <c r="BD34" s="15">
        <f t="shared" si="18"/>
        <v>10.687683749474997</v>
      </c>
      <c r="BE34" s="14">
        <f>SUM(BE16:BE33)</f>
        <v>549.5</v>
      </c>
      <c r="BF34" s="14">
        <f>SUM(BF16:BF33)</f>
        <v>0</v>
      </c>
      <c r="BG34" s="15">
        <f t="shared" si="19"/>
        <v>0</v>
      </c>
      <c r="BH34" s="14">
        <f>SUM(BH16:BH33)</f>
        <v>22630.9</v>
      </c>
      <c r="BI34" s="14">
        <f>SUM(BI16:BI33)</f>
        <v>1898.3</v>
      </c>
      <c r="BJ34" s="15">
        <f t="shared" si="20"/>
        <v>8.388088851967884</v>
      </c>
      <c r="BK34" s="14">
        <f>SUM(BK16:BK33)</f>
        <v>19966.699999999997</v>
      </c>
      <c r="BL34" s="14">
        <f>SUM(BL16:BL33)</f>
        <v>1956.4</v>
      </c>
      <c r="BM34" s="15">
        <f>BL34/BK34*100</f>
        <v>9.798314193131565</v>
      </c>
      <c r="BN34" s="14">
        <f>SUM(BN16:BN33)</f>
        <v>11323.699999999999</v>
      </c>
      <c r="BO34" s="14">
        <f>SUM(BO16:BO33)</f>
        <v>1256.2</v>
      </c>
      <c r="BP34" s="15">
        <f t="shared" si="22"/>
        <v>11.093547162146649</v>
      </c>
      <c r="BQ34" s="14">
        <f>SUM(BQ16:BQ33)</f>
        <v>2744.7</v>
      </c>
      <c r="BR34" s="14">
        <f>SUM(BR16:BR33)</f>
        <v>278.7</v>
      </c>
      <c r="BS34" s="15">
        <f>BR34/BQ34*100</f>
        <v>10.154115203847415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-1070.7999999999956</v>
      </c>
      <c r="BX34" s="15">
        <f>SUM(D34-AW34)</f>
        <v>2665.500000000001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2010-03-10T08:58:29Z</cp:lastPrinted>
  <dcterms:created xsi:type="dcterms:W3CDTF">2000-02-11T11:57:28Z</dcterms:created>
  <dcterms:modified xsi:type="dcterms:W3CDTF">2010-03-10T08:58:31Z</dcterms:modified>
  <cp:category/>
  <cp:version/>
  <cp:contentType/>
  <cp:contentStatus/>
</cp:coreProperties>
</file>