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<sst xmlns="http://schemas.openxmlformats.org/spreadsheetml/2006/main" count="133" uniqueCount="57">
  <si>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Приложение 3</t>
  </si>
  <si>
    <t>к письму Минфина Чувашии</t>
  </si>
  <si>
    <t xml:space="preserve"> </t>
  </si>
  <si>
    <t>от 02.02.2007 №04-16/491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</si>
  <si>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</si>
  <si>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</si>
  <si>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</si>
  <si>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</si>
  <si>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</si>
  <si>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</si>
  <si>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</si>
  <si>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</si>
  <si>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</si>
  <si>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</si>
  <si>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</si>
  <si>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</si>
  <si>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</si>
  <si>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</si>
  <si>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</si>
  <si>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</si>
  <si>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</si>
  <si>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</si>
  <si>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</si>
  <si>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</si>
  <si>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</si>
  <si>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</si>
  <si>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</si>
  <si>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</si>
  <si>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</si>
  <si>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</si>
  <si>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</si>
  <si>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</si>
  <si>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</si>
  <si>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</si>
  <si>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</si>
  <si>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</si>
  <si>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</si>
  <si>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</si>
  <si>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</si>
  <si>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</si>
  <si>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</si>
  <si>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</si>
  <si>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</si>
  <si>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</si>
  <si>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</si>
  <si>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</si>
  <si>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</si>
  <si>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</si>
  <si>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</si>
  <si>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</si>
  <si>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</si>
  <si>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</si>
  <si>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</si>
  <si>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</si>
  <si>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</si>
  <si>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</si>
  <si>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 февраля  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</si>
</sst>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">
      <pane xSplit="1" topLeftCell="C2" activePane="topRight" state="frozen"/>
      <selection pane="topLeft" activeCell="B2" sqref="B2"/>
      <selection pane="topRight" activeCell="C7" sqref="C7:R7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 t="s">
        <v>0</v>
      </c>
      <c r="S1" s="18"/>
      <c r="T1" s="18"/>
    </row>
    <row r="2" spans="18:20" ht="12" customHeight="1">
      <c r="R2" s="18" t="s">
        <v>1</v>
      </c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2</v>
      </c>
      <c r="M3" s="19"/>
      <c r="N3" s="19"/>
      <c r="O3" s="1"/>
      <c r="P3" s="1"/>
      <c r="Q3" s="1"/>
      <c r="R3" s="19" t="s">
        <v>3</v>
      </c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2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5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6</v>
      </c>
      <c r="B10" s="23"/>
      <c r="C10" s="24" t="s">
        <v>7</v>
      </c>
      <c r="D10" s="25"/>
      <c r="E10" s="26"/>
      <c r="F10" s="33" t="s">
        <v>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9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10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11</v>
      </c>
      <c r="G11" s="23"/>
      <c r="H11" s="23"/>
      <c r="I11" s="36" t="s">
        <v>12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13</v>
      </c>
      <c r="AH11" s="23"/>
      <c r="AI11" s="23"/>
      <c r="AJ11" s="33" t="s">
        <v>12</v>
      </c>
      <c r="AK11" s="34"/>
      <c r="AL11" s="34"/>
      <c r="AM11" s="34"/>
      <c r="AN11" s="34"/>
      <c r="AO11" s="34"/>
      <c r="AP11" s="34"/>
      <c r="AQ11" s="34"/>
      <c r="AR11" s="35"/>
      <c r="AS11" s="23" t="s">
        <v>14</v>
      </c>
      <c r="AT11" s="23"/>
      <c r="AU11" s="23"/>
      <c r="AV11" s="23"/>
      <c r="AW11" s="23"/>
      <c r="AX11" s="23"/>
      <c r="AY11" s="33" t="s">
        <v>12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15</v>
      </c>
      <c r="J12" s="25"/>
      <c r="K12" s="26"/>
      <c r="L12" s="24" t="s">
        <v>16</v>
      </c>
      <c r="M12" s="25"/>
      <c r="N12" s="26"/>
      <c r="O12" s="24" t="s">
        <v>17</v>
      </c>
      <c r="P12" s="25"/>
      <c r="Q12" s="26"/>
      <c r="R12" s="24" t="s">
        <v>18</v>
      </c>
      <c r="S12" s="25"/>
      <c r="T12" s="26"/>
      <c r="U12" s="24" t="s">
        <v>19</v>
      </c>
      <c r="V12" s="25"/>
      <c r="W12" s="26"/>
      <c r="X12" s="24" t="s">
        <v>20</v>
      </c>
      <c r="Y12" s="25"/>
      <c r="Z12" s="26"/>
      <c r="AA12" s="24" t="s">
        <v>21</v>
      </c>
      <c r="AB12" s="25"/>
      <c r="AC12" s="26"/>
      <c r="AD12" s="24" t="s">
        <v>22</v>
      </c>
      <c r="AE12" s="25"/>
      <c r="AF12" s="26"/>
      <c r="AG12" s="23"/>
      <c r="AH12" s="23"/>
      <c r="AI12" s="23"/>
      <c r="AJ12" s="24" t="s">
        <v>23</v>
      </c>
      <c r="AK12" s="25"/>
      <c r="AL12" s="26"/>
      <c r="AM12" s="24" t="s">
        <v>24</v>
      </c>
      <c r="AN12" s="25"/>
      <c r="AO12" s="26"/>
      <c r="AP12" s="24" t="s">
        <v>55</v>
      </c>
      <c r="AQ12" s="25"/>
      <c r="AR12" s="26"/>
      <c r="AS12" s="23"/>
      <c r="AT12" s="23"/>
      <c r="AU12" s="23"/>
      <c r="AV12" s="23"/>
      <c r="AW12" s="23"/>
      <c r="AX12" s="23"/>
      <c r="AY12" s="39" t="s">
        <v>25</v>
      </c>
      <c r="AZ12" s="40"/>
      <c r="BA12" s="41"/>
      <c r="BB12" s="49" t="s">
        <v>8</v>
      </c>
      <c r="BC12" s="49"/>
      <c r="BD12" s="49"/>
      <c r="BE12" s="39" t="s">
        <v>26</v>
      </c>
      <c r="BF12" s="40"/>
      <c r="BG12" s="41"/>
      <c r="BH12" s="39" t="s">
        <v>27</v>
      </c>
      <c r="BI12" s="40"/>
      <c r="BJ12" s="41"/>
      <c r="BK12" s="24" t="s">
        <v>28</v>
      </c>
      <c r="BL12" s="25"/>
      <c r="BM12" s="26"/>
      <c r="BN12" s="33" t="s">
        <v>29</v>
      </c>
      <c r="BO12" s="34"/>
      <c r="BP12" s="34"/>
      <c r="BQ12" s="34"/>
      <c r="BR12" s="34"/>
      <c r="BS12" s="35"/>
      <c r="BT12" s="24" t="s">
        <v>30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31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32</v>
      </c>
      <c r="BO13" s="34"/>
      <c r="BP13" s="35"/>
      <c r="BQ13" s="33" t="s">
        <v>33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34</v>
      </c>
      <c r="D14" s="2" t="s">
        <v>35</v>
      </c>
      <c r="E14" s="2" t="s">
        <v>36</v>
      </c>
      <c r="F14" s="2" t="s">
        <v>34</v>
      </c>
      <c r="G14" s="2" t="s">
        <v>35</v>
      </c>
      <c r="H14" s="2" t="s">
        <v>36</v>
      </c>
      <c r="I14" s="2" t="s">
        <v>34</v>
      </c>
      <c r="J14" s="2" t="s">
        <v>35</v>
      </c>
      <c r="K14" s="2" t="s">
        <v>36</v>
      </c>
      <c r="L14" s="2" t="s">
        <v>34</v>
      </c>
      <c r="M14" s="2" t="s">
        <v>35</v>
      </c>
      <c r="N14" s="2" t="s">
        <v>36</v>
      </c>
      <c r="O14" s="2" t="s">
        <v>34</v>
      </c>
      <c r="P14" s="2" t="s">
        <v>35</v>
      </c>
      <c r="Q14" s="2" t="s">
        <v>36</v>
      </c>
      <c r="R14" s="2" t="s">
        <v>34</v>
      </c>
      <c r="S14" s="2" t="s">
        <v>35</v>
      </c>
      <c r="T14" s="2" t="s">
        <v>36</v>
      </c>
      <c r="U14" s="2" t="s">
        <v>34</v>
      </c>
      <c r="V14" s="2" t="s">
        <v>35</v>
      </c>
      <c r="W14" s="2" t="s">
        <v>36</v>
      </c>
      <c r="X14" s="2" t="s">
        <v>34</v>
      </c>
      <c r="Y14" s="2" t="s">
        <v>35</v>
      </c>
      <c r="Z14" s="2" t="s">
        <v>36</v>
      </c>
      <c r="AA14" s="2" t="s">
        <v>34</v>
      </c>
      <c r="AB14" s="2" t="s">
        <v>35</v>
      </c>
      <c r="AC14" s="2" t="s">
        <v>36</v>
      </c>
      <c r="AD14" s="2" t="s">
        <v>34</v>
      </c>
      <c r="AE14" s="2" t="s">
        <v>35</v>
      </c>
      <c r="AF14" s="2" t="s">
        <v>36</v>
      </c>
      <c r="AG14" s="2" t="s">
        <v>34</v>
      </c>
      <c r="AH14" s="2" t="s">
        <v>35</v>
      </c>
      <c r="AI14" s="2" t="s">
        <v>36</v>
      </c>
      <c r="AJ14" s="2" t="s">
        <v>34</v>
      </c>
      <c r="AK14" s="2" t="s">
        <v>35</v>
      </c>
      <c r="AL14" s="2" t="s">
        <v>36</v>
      </c>
      <c r="AM14" s="2" t="s">
        <v>34</v>
      </c>
      <c r="AN14" s="2" t="s">
        <v>35</v>
      </c>
      <c r="AO14" s="2" t="s">
        <v>36</v>
      </c>
      <c r="AP14" s="2" t="s">
        <v>34</v>
      </c>
      <c r="AQ14" s="2" t="s">
        <v>35</v>
      </c>
      <c r="AR14" s="2" t="s">
        <v>36</v>
      </c>
      <c r="AS14" s="2" t="s">
        <v>34</v>
      </c>
      <c r="AT14" s="2" t="s">
        <v>35</v>
      </c>
      <c r="AU14" s="2" t="s">
        <v>36</v>
      </c>
      <c r="AV14" s="2" t="s">
        <v>34</v>
      </c>
      <c r="AW14" s="2" t="s">
        <v>35</v>
      </c>
      <c r="AX14" s="2" t="s">
        <v>36</v>
      </c>
      <c r="AY14" s="2" t="s">
        <v>34</v>
      </c>
      <c r="AZ14" s="2" t="s">
        <v>35</v>
      </c>
      <c r="BA14" s="2" t="s">
        <v>36</v>
      </c>
      <c r="BB14" s="2" t="s">
        <v>34</v>
      </c>
      <c r="BC14" s="2" t="s">
        <v>35</v>
      </c>
      <c r="BD14" s="2" t="s">
        <v>36</v>
      </c>
      <c r="BE14" s="2" t="s">
        <v>34</v>
      </c>
      <c r="BF14" s="2" t="s">
        <v>35</v>
      </c>
      <c r="BG14" s="2" t="s">
        <v>36</v>
      </c>
      <c r="BH14" s="2" t="s">
        <v>34</v>
      </c>
      <c r="BI14" s="2" t="s">
        <v>35</v>
      </c>
      <c r="BJ14" s="2" t="s">
        <v>36</v>
      </c>
      <c r="BK14" s="2" t="s">
        <v>34</v>
      </c>
      <c r="BL14" s="2" t="s">
        <v>35</v>
      </c>
      <c r="BM14" s="2" t="s">
        <v>36</v>
      </c>
      <c r="BN14" s="2" t="s">
        <v>34</v>
      </c>
      <c r="BO14" s="2" t="s">
        <v>35</v>
      </c>
      <c r="BP14" s="2" t="s">
        <v>36</v>
      </c>
      <c r="BQ14" s="2" t="s">
        <v>34</v>
      </c>
      <c r="BR14" s="2" t="s">
        <v>35</v>
      </c>
      <c r="BS14" s="2" t="s">
        <v>36</v>
      </c>
      <c r="BT14" s="2" t="s">
        <v>34</v>
      </c>
      <c r="BU14" s="2" t="s">
        <v>35</v>
      </c>
      <c r="BV14" s="2" t="s">
        <v>36</v>
      </c>
      <c r="BW14" s="2" t="s">
        <v>34</v>
      </c>
      <c r="BX14" s="2" t="s">
        <v>35</v>
      </c>
      <c r="BY14" s="2" t="s">
        <v>36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37</v>
      </c>
      <c r="C16" s="8">
        <v>2934.6</v>
      </c>
      <c r="D16" s="8">
        <f>G16+AH16+AT16</f>
        <v>205.29999999999998</v>
      </c>
      <c r="E16" s="9">
        <f>D16/C16*100</f>
        <v>6.995842704286785</v>
      </c>
      <c r="F16" s="10">
        <v>342</v>
      </c>
      <c r="G16" s="10">
        <v>10.1</v>
      </c>
      <c r="H16" s="9">
        <f>G16/F16*100</f>
        <v>2.953216374269006</v>
      </c>
      <c r="I16" s="10">
        <v>76.1</v>
      </c>
      <c r="J16" s="10">
        <v>5.4</v>
      </c>
      <c r="K16" s="9">
        <f>J16/I16*100</f>
        <v>7.095926412614981</v>
      </c>
      <c r="L16" s="10">
        <v>0</v>
      </c>
      <c r="M16" s="10"/>
      <c r="N16" s="9" t="e">
        <f>M16/L16*100</f>
        <v>#DIV/0!</v>
      </c>
      <c r="O16" s="10">
        <v>42.7</v>
      </c>
      <c r="P16" s="10">
        <v>0.2</v>
      </c>
      <c r="Q16" s="9">
        <f>P16/O16*100</f>
        <v>0.468384074941452</v>
      </c>
      <c r="R16" s="10">
        <v>164.9</v>
      </c>
      <c r="S16" s="10">
        <v>3.1</v>
      </c>
      <c r="T16" s="9">
        <f>S16/R16*100</f>
        <v>1.879927228623408</v>
      </c>
      <c r="U16" s="10"/>
      <c r="V16" s="10">
        <v>1.1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0.5</v>
      </c>
      <c r="AC16" s="9">
        <f>AB16/AA16*100</f>
        <v>10.869565217391305</v>
      </c>
      <c r="AD16" s="10">
        <v>0</v>
      </c>
      <c r="AE16" s="10"/>
      <c r="AF16" s="9" t="e">
        <f>AE16/AD16*100</f>
        <v>#DIV/0!</v>
      </c>
      <c r="AG16" s="10">
        <v>2592.5</v>
      </c>
      <c r="AH16" s="10">
        <v>195.2</v>
      </c>
      <c r="AI16" s="9">
        <f>AH16/AG16*100</f>
        <v>7.529411764705881</v>
      </c>
      <c r="AJ16" s="9">
        <v>2224.4</v>
      </c>
      <c r="AK16" s="9">
        <v>192.8</v>
      </c>
      <c r="AL16" s="9">
        <f>AK16/AJ16*100</f>
        <v>8.667505844272613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0</v>
      </c>
      <c r="AT16" s="10"/>
      <c r="AU16" s="9" t="e">
        <f>AT16/AS16*100</f>
        <v>#DIV/0!</v>
      </c>
      <c r="AV16" s="11">
        <v>2934.6</v>
      </c>
      <c r="AW16" s="11">
        <v>64.8</v>
      </c>
      <c r="AX16" s="9">
        <f>AW16/AV16*100</f>
        <v>2.208137395215702</v>
      </c>
      <c r="AY16" s="11">
        <v>625.4</v>
      </c>
      <c r="AZ16" s="11">
        <v>24.9</v>
      </c>
      <c r="BA16" s="9">
        <f>AZ16/AY16*100</f>
        <v>3.981451870802686</v>
      </c>
      <c r="BB16" s="9">
        <v>598.9</v>
      </c>
      <c r="BC16" s="11">
        <v>24.9</v>
      </c>
      <c r="BD16" s="9">
        <f>BC16/BB16*100</f>
        <v>4.157622307563867</v>
      </c>
      <c r="BE16" s="11">
        <v>0</v>
      </c>
      <c r="BF16" s="11"/>
      <c r="BG16" s="9" t="e">
        <f>BF16/BE16*100</f>
        <v>#DIV/0!</v>
      </c>
      <c r="BH16" s="11">
        <v>1148.7</v>
      </c>
      <c r="BI16" s="11">
        <v>20.1</v>
      </c>
      <c r="BJ16" s="9">
        <f>BI16/BH16*100</f>
        <v>1.7498041264037607</v>
      </c>
      <c r="BK16" s="11">
        <v>1065.4</v>
      </c>
      <c r="BL16" s="11">
        <v>19.8</v>
      </c>
      <c r="BM16" s="9">
        <f>BL16/BK16*100</f>
        <v>1.8584569175896375</v>
      </c>
      <c r="BN16" s="12">
        <v>660.3</v>
      </c>
      <c r="BO16" s="12">
        <v>19.8</v>
      </c>
      <c r="BP16" s="9">
        <f>BO16/BN16*100</f>
        <v>2.99863698318946</v>
      </c>
      <c r="BQ16" s="12">
        <v>322.5</v>
      </c>
      <c r="BR16" s="12"/>
      <c r="BS16" s="9">
        <f>BR16/BQ16*100</f>
        <v>0</v>
      </c>
      <c r="BT16" s="12"/>
      <c r="BU16" s="12"/>
      <c r="BV16" s="9" t="e">
        <f>BU16/BT16*100</f>
        <v>#DIV/0!</v>
      </c>
      <c r="BW16" s="13">
        <f>SUM(C16-AV16)</f>
        <v>0</v>
      </c>
      <c r="BX16" s="13">
        <f>SUM(D16-AW16)</f>
        <v>140.5</v>
      </c>
      <c r="BY16" s="9"/>
    </row>
    <row r="17" spans="1:77" ht="12.75">
      <c r="A17" s="6">
        <v>2</v>
      </c>
      <c r="B17" s="7" t="s">
        <v>38</v>
      </c>
      <c r="C17" s="8">
        <v>2882.8</v>
      </c>
      <c r="D17" s="8">
        <f aca="true" t="shared" si="0" ref="D17:D32">G17+AH17+AT17</f>
        <v>169.20000000000002</v>
      </c>
      <c r="E17" s="9">
        <f aca="true" t="shared" si="1" ref="E17:E34">D17/C17*100</f>
        <v>5.869293742195088</v>
      </c>
      <c r="F17" s="10">
        <v>426.6</v>
      </c>
      <c r="G17" s="10">
        <v>12.3</v>
      </c>
      <c r="H17" s="9">
        <f aca="true" t="shared" si="2" ref="H17:H32">G17/F17*100</f>
        <v>2.8832630098452885</v>
      </c>
      <c r="I17" s="10">
        <v>75.6</v>
      </c>
      <c r="J17" s="10">
        <v>1.1</v>
      </c>
      <c r="K17" s="9">
        <f aca="true" t="shared" si="3" ref="K17:K32">J17/I17*100</f>
        <v>1.4550264550264553</v>
      </c>
      <c r="L17" s="10">
        <v>7.7</v>
      </c>
      <c r="M17" s="10"/>
      <c r="N17" s="9">
        <f aca="true" t="shared" si="4" ref="N17:N32">M17/L17*100</f>
        <v>0</v>
      </c>
      <c r="O17" s="10">
        <v>55.3</v>
      </c>
      <c r="P17" s="10">
        <v>2.1</v>
      </c>
      <c r="Q17" s="9">
        <f aca="true" t="shared" si="5" ref="Q17:Q32">P17/O17*100</f>
        <v>3.79746835443038</v>
      </c>
      <c r="R17" s="10">
        <v>107.6</v>
      </c>
      <c r="S17" s="10">
        <v>2.8</v>
      </c>
      <c r="T17" s="9">
        <f aca="true" t="shared" si="6" ref="T17:T32">S17/R17*100</f>
        <v>2.6022304832713754</v>
      </c>
      <c r="U17" s="10"/>
      <c r="V17" s="10"/>
      <c r="W17" s="9" t="e">
        <f aca="true" t="shared" si="7" ref="W17:W32">V17/U17*100</f>
        <v>#DIV/0!</v>
      </c>
      <c r="X17" s="10">
        <v>174.3</v>
      </c>
      <c r="Y17" s="10"/>
      <c r="Z17" s="9">
        <f aca="true" t="shared" si="8" ref="Z17:Z32">Y17/X17*100</f>
        <v>0</v>
      </c>
      <c r="AA17" s="10">
        <v>0.2</v>
      </c>
      <c r="AB17" s="10"/>
      <c r="AC17" s="9">
        <f aca="true" t="shared" si="9" ref="AC17:AC32">AB17/AA17*100</f>
        <v>0</v>
      </c>
      <c r="AD17" s="10">
        <v>0</v>
      </c>
      <c r="AE17" s="10"/>
      <c r="AF17" s="9" t="e">
        <f aca="true" t="shared" si="10" ref="AF17:AF32">AE17/AD17*100</f>
        <v>#DIV/0!</v>
      </c>
      <c r="AG17" s="10">
        <v>2108.2</v>
      </c>
      <c r="AH17" s="10">
        <v>156.9</v>
      </c>
      <c r="AI17" s="9">
        <f aca="true" t="shared" si="11" ref="AI17:AI32">AH17/AG17*100</f>
        <v>7.4423678967839875</v>
      </c>
      <c r="AJ17" s="9">
        <v>1759.3</v>
      </c>
      <c r="AK17" s="9">
        <v>152.5</v>
      </c>
      <c r="AL17" s="9">
        <f aca="true" t="shared" si="12" ref="AL17:AL32">AK17/AJ17*100</f>
        <v>8.668220314897972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348</v>
      </c>
      <c r="AT17" s="10"/>
      <c r="AU17" s="9">
        <f aca="true" t="shared" si="15" ref="AU17:AU34">AT17/AS17*100</f>
        <v>0</v>
      </c>
      <c r="AV17" s="16">
        <v>2882.8</v>
      </c>
      <c r="AW17" s="11">
        <v>35.7</v>
      </c>
      <c r="AX17" s="9">
        <f aca="true" t="shared" si="16" ref="AX17:AX34">AW17/AV17*100</f>
        <v>1.2383793534064105</v>
      </c>
      <c r="AY17" s="11">
        <v>616.7</v>
      </c>
      <c r="AZ17" s="11">
        <v>15</v>
      </c>
      <c r="BA17" s="9">
        <f aca="true" t="shared" si="17" ref="BA17:BA34">AZ17/AY17*100</f>
        <v>2.432300956705043</v>
      </c>
      <c r="BB17" s="9">
        <v>598.6</v>
      </c>
      <c r="BC17" s="11">
        <v>15</v>
      </c>
      <c r="BD17" s="9">
        <f aca="true" t="shared" si="18" ref="BD17:BD34">BC17/BB17*100</f>
        <v>2.505846976277982</v>
      </c>
      <c r="BE17" s="11">
        <v>0</v>
      </c>
      <c r="BF17" s="11"/>
      <c r="BG17" s="9" t="e">
        <f aca="true" t="shared" si="19" ref="BG17:BG34">BF17/BE17*100</f>
        <v>#DIV/0!</v>
      </c>
      <c r="BH17" s="11">
        <v>1039.8</v>
      </c>
      <c r="BI17" s="11"/>
      <c r="BJ17" s="9">
        <f aca="true" t="shared" si="20" ref="BJ17:BJ34">BI17/BH17*100</f>
        <v>0</v>
      </c>
      <c r="BK17" s="11">
        <v>1083.8</v>
      </c>
      <c r="BL17" s="11">
        <v>20.7</v>
      </c>
      <c r="BM17" s="9">
        <f aca="true" t="shared" si="21" ref="BM17:BM32">BL17/BK17*100</f>
        <v>1.909946484591253</v>
      </c>
      <c r="BN17" s="12">
        <v>891.2</v>
      </c>
      <c r="BO17" s="12">
        <v>20.7</v>
      </c>
      <c r="BP17" s="9">
        <f aca="true" t="shared" si="22" ref="BP17:BP34">BO17/BN17*100</f>
        <v>2.322710951526032</v>
      </c>
      <c r="BQ17" s="17">
        <v>70</v>
      </c>
      <c r="BR17" s="12"/>
      <c r="BS17" s="9">
        <f aca="true" t="shared" si="23" ref="BS17:BS32">BR17/BQ17*100</f>
        <v>0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133.5</v>
      </c>
      <c r="BY17" s="9"/>
    </row>
    <row r="18" spans="1:77" ht="12.75">
      <c r="A18" s="6">
        <v>3</v>
      </c>
      <c r="B18" s="7" t="s">
        <v>39</v>
      </c>
      <c r="C18" s="8">
        <v>3228</v>
      </c>
      <c r="D18" s="8">
        <f t="shared" si="0"/>
        <v>225.2</v>
      </c>
      <c r="E18" s="9">
        <f t="shared" si="1"/>
        <v>6.976456009913258</v>
      </c>
      <c r="F18" s="10">
        <v>663.2</v>
      </c>
      <c r="G18" s="10">
        <v>44.7</v>
      </c>
      <c r="H18" s="9">
        <f t="shared" si="2"/>
        <v>6.740048250904704</v>
      </c>
      <c r="I18" s="10">
        <v>185.4</v>
      </c>
      <c r="J18" s="10">
        <v>13.1</v>
      </c>
      <c r="K18" s="9">
        <f t="shared" si="3"/>
        <v>7.065803667745415</v>
      </c>
      <c r="L18" s="10">
        <v>24.1</v>
      </c>
      <c r="M18" s="10">
        <v>1.6</v>
      </c>
      <c r="N18" s="9">
        <f t="shared" si="4"/>
        <v>6.639004149377594</v>
      </c>
      <c r="O18" s="10">
        <v>81.2</v>
      </c>
      <c r="P18" s="10">
        <v>2.6</v>
      </c>
      <c r="Q18" s="9">
        <f t="shared" si="5"/>
        <v>3.201970443349754</v>
      </c>
      <c r="R18" s="10">
        <v>211.4</v>
      </c>
      <c r="S18" s="10">
        <v>21.1</v>
      </c>
      <c r="T18" s="9">
        <f t="shared" si="6"/>
        <v>9.981078524124882</v>
      </c>
      <c r="U18" s="10"/>
      <c r="V18" s="10">
        <v>3.8</v>
      </c>
      <c r="W18" s="9" t="e">
        <f t="shared" si="7"/>
        <v>#DIV/0!</v>
      </c>
      <c r="X18" s="10">
        <v>117.7</v>
      </c>
      <c r="Y18" s="10"/>
      <c r="Z18" s="9">
        <f t="shared" si="8"/>
        <v>0</v>
      </c>
      <c r="AA18" s="10">
        <v>36.1</v>
      </c>
      <c r="AB18" s="10"/>
      <c r="AC18" s="9">
        <f t="shared" si="9"/>
        <v>0</v>
      </c>
      <c r="AD18" s="10">
        <v>0</v>
      </c>
      <c r="AE18" s="10"/>
      <c r="AF18" s="9" t="e">
        <f t="shared" si="10"/>
        <v>#DIV/0!</v>
      </c>
      <c r="AG18" s="10">
        <v>2431.2</v>
      </c>
      <c r="AH18" s="10">
        <v>180.5</v>
      </c>
      <c r="AI18" s="9">
        <f t="shared" si="11"/>
        <v>7.424317209608425</v>
      </c>
      <c r="AJ18" s="9">
        <v>1792</v>
      </c>
      <c r="AK18" s="9">
        <v>155.3</v>
      </c>
      <c r="AL18" s="9">
        <f t="shared" si="12"/>
        <v>8.666294642857144</v>
      </c>
      <c r="AM18" s="9">
        <v>229.6</v>
      </c>
      <c r="AN18" s="9">
        <v>19.1</v>
      </c>
      <c r="AO18" s="9">
        <f t="shared" si="13"/>
        <v>8.318815331010454</v>
      </c>
      <c r="AP18" s="11"/>
      <c r="AQ18" s="11"/>
      <c r="AR18" s="9" t="e">
        <f t="shared" si="14"/>
        <v>#DIV/0!</v>
      </c>
      <c r="AS18" s="10">
        <v>133.6</v>
      </c>
      <c r="AT18" s="10"/>
      <c r="AU18" s="9">
        <f t="shared" si="15"/>
        <v>0</v>
      </c>
      <c r="AV18" s="11">
        <v>3228</v>
      </c>
      <c r="AW18" s="11">
        <v>84.5</v>
      </c>
      <c r="AX18" s="9">
        <f t="shared" si="16"/>
        <v>2.6177199504337048</v>
      </c>
      <c r="AY18" s="16">
        <v>598.9</v>
      </c>
      <c r="AZ18" s="11">
        <v>19</v>
      </c>
      <c r="BA18" s="9">
        <f t="shared" si="17"/>
        <v>3.172482885289698</v>
      </c>
      <c r="BB18" s="9">
        <v>580.1</v>
      </c>
      <c r="BC18" s="11">
        <v>19</v>
      </c>
      <c r="BD18" s="9">
        <f t="shared" si="18"/>
        <v>3.2752973625237027</v>
      </c>
      <c r="BE18" s="11">
        <v>0</v>
      </c>
      <c r="BF18" s="11"/>
      <c r="BG18" s="9" t="e">
        <f t="shared" si="19"/>
        <v>#DIV/0!</v>
      </c>
      <c r="BH18" s="16">
        <v>858.4</v>
      </c>
      <c r="BI18" s="11">
        <v>35.6</v>
      </c>
      <c r="BJ18" s="9">
        <f t="shared" si="20"/>
        <v>4.147250698974838</v>
      </c>
      <c r="BK18" s="11">
        <v>1333.9</v>
      </c>
      <c r="BL18" s="11">
        <v>30</v>
      </c>
      <c r="BM18" s="9">
        <f t="shared" si="21"/>
        <v>2.2490441562336003</v>
      </c>
      <c r="BN18" s="12">
        <v>944</v>
      </c>
      <c r="BO18" s="12">
        <v>30</v>
      </c>
      <c r="BP18" s="9">
        <f t="shared" si="22"/>
        <v>3.1779661016949152</v>
      </c>
      <c r="BQ18" s="12">
        <v>273.9</v>
      </c>
      <c r="BR18" s="12"/>
      <c r="BS18" s="9">
        <f t="shared" si="23"/>
        <v>0</v>
      </c>
      <c r="BT18" s="12"/>
      <c r="BU18" s="12"/>
      <c r="BV18" s="9" t="e">
        <f t="shared" si="24"/>
        <v>#DIV/0!</v>
      </c>
      <c r="BW18" s="13">
        <f aca="true" t="shared" si="26" ref="BW18:BW32">SUM(C18-AV18)</f>
        <v>0</v>
      </c>
      <c r="BX18" s="13">
        <f t="shared" si="25"/>
        <v>140.7</v>
      </c>
      <c r="BY18" s="9"/>
    </row>
    <row r="19" spans="1:77" ht="12.75">
      <c r="A19" s="6">
        <v>4</v>
      </c>
      <c r="B19" s="7" t="s">
        <v>40</v>
      </c>
      <c r="C19" s="8">
        <v>3216.9</v>
      </c>
      <c r="D19" s="8">
        <f t="shared" si="0"/>
        <v>293.8</v>
      </c>
      <c r="E19" s="9">
        <f t="shared" si="1"/>
        <v>9.133016257888029</v>
      </c>
      <c r="F19" s="10">
        <v>401.2</v>
      </c>
      <c r="G19" s="10">
        <v>16.5</v>
      </c>
      <c r="H19" s="9">
        <f t="shared" si="2"/>
        <v>4.112662013958126</v>
      </c>
      <c r="I19" s="10">
        <v>94.4</v>
      </c>
      <c r="J19" s="10">
        <v>6.2</v>
      </c>
      <c r="K19" s="9">
        <f t="shared" si="3"/>
        <v>6.5677966101694905</v>
      </c>
      <c r="L19" s="10">
        <v>29.9</v>
      </c>
      <c r="M19" s="10"/>
      <c r="N19" s="9">
        <f t="shared" si="4"/>
        <v>0</v>
      </c>
      <c r="O19" s="10">
        <v>29.3</v>
      </c>
      <c r="P19" s="10"/>
      <c r="Q19" s="9">
        <f t="shared" si="5"/>
        <v>0</v>
      </c>
      <c r="R19" s="10">
        <v>144.4</v>
      </c>
      <c r="S19" s="10">
        <v>1.6</v>
      </c>
      <c r="T19" s="9">
        <f t="shared" si="6"/>
        <v>1.10803324099723</v>
      </c>
      <c r="U19" s="10"/>
      <c r="V19" s="10">
        <v>1.7</v>
      </c>
      <c r="W19" s="9" t="e">
        <f t="shared" si="7"/>
        <v>#DIV/0!</v>
      </c>
      <c r="X19" s="10">
        <v>62.5</v>
      </c>
      <c r="Y19" s="10"/>
      <c r="Z19" s="9">
        <f t="shared" si="8"/>
        <v>0</v>
      </c>
      <c r="AA19" s="10">
        <v>35.6</v>
      </c>
      <c r="AB19" s="10">
        <v>7</v>
      </c>
      <c r="AC19" s="9">
        <f t="shared" si="9"/>
        <v>19.662921348314605</v>
      </c>
      <c r="AD19" s="10">
        <v>0</v>
      </c>
      <c r="AE19" s="10"/>
      <c r="AF19" s="9" t="e">
        <f t="shared" si="10"/>
        <v>#DIV/0!</v>
      </c>
      <c r="AG19" s="10">
        <v>2365.7</v>
      </c>
      <c r="AH19" s="10">
        <v>176.9</v>
      </c>
      <c r="AI19" s="9">
        <f t="shared" si="11"/>
        <v>7.4777021600371985</v>
      </c>
      <c r="AJ19" s="9">
        <v>1451.3</v>
      </c>
      <c r="AK19" s="9">
        <v>125.8</v>
      </c>
      <c r="AL19" s="9">
        <f t="shared" si="12"/>
        <v>8.668090677323779</v>
      </c>
      <c r="AM19" s="9">
        <v>547.6</v>
      </c>
      <c r="AN19" s="9">
        <v>45.6</v>
      </c>
      <c r="AO19" s="9">
        <f t="shared" si="13"/>
        <v>8.327246165084002</v>
      </c>
      <c r="AP19" s="11"/>
      <c r="AQ19" s="11"/>
      <c r="AR19" s="9" t="e">
        <f t="shared" si="14"/>
        <v>#DIV/0!</v>
      </c>
      <c r="AS19" s="10">
        <v>450</v>
      </c>
      <c r="AT19" s="10">
        <v>100.4</v>
      </c>
      <c r="AU19" s="9">
        <f t="shared" si="15"/>
        <v>22.311111111111114</v>
      </c>
      <c r="AV19" s="11">
        <v>3216.9</v>
      </c>
      <c r="AW19" s="11">
        <v>31.5</v>
      </c>
      <c r="AX19" s="9">
        <f t="shared" si="16"/>
        <v>0.9792035810873823</v>
      </c>
      <c r="AY19" s="11">
        <v>598.6</v>
      </c>
      <c r="AZ19" s="11">
        <v>14</v>
      </c>
      <c r="BA19" s="9">
        <f t="shared" si="17"/>
        <v>2.338790511192783</v>
      </c>
      <c r="BB19" s="9">
        <v>598.6</v>
      </c>
      <c r="BC19" s="11">
        <v>14</v>
      </c>
      <c r="BD19" s="9">
        <f t="shared" si="18"/>
        <v>2.338790511192783</v>
      </c>
      <c r="BE19" s="11">
        <v>0</v>
      </c>
      <c r="BF19" s="11"/>
      <c r="BG19" s="9" t="e">
        <f t="shared" si="19"/>
        <v>#DIV/0!</v>
      </c>
      <c r="BH19" s="16">
        <v>1177.1</v>
      </c>
      <c r="BI19" s="11"/>
      <c r="BJ19" s="9">
        <f t="shared" si="20"/>
        <v>0</v>
      </c>
      <c r="BK19" s="11">
        <v>910.2</v>
      </c>
      <c r="BL19" s="11">
        <v>17.5</v>
      </c>
      <c r="BM19" s="9">
        <f t="shared" si="21"/>
        <v>1.922654361678752</v>
      </c>
      <c r="BN19" s="12">
        <v>605</v>
      </c>
      <c r="BO19" s="12">
        <v>17.5</v>
      </c>
      <c r="BP19" s="9">
        <f t="shared" si="22"/>
        <v>2.8925619834710745</v>
      </c>
      <c r="BQ19" s="12">
        <v>188.9</v>
      </c>
      <c r="BR19" s="12"/>
      <c r="BS19" s="9">
        <f t="shared" si="23"/>
        <v>0</v>
      </c>
      <c r="BT19" s="12"/>
      <c r="BU19" s="12"/>
      <c r="BV19" s="9" t="e">
        <f t="shared" si="24"/>
        <v>#DIV/0!</v>
      </c>
      <c r="BW19" s="13">
        <f t="shared" si="26"/>
        <v>0</v>
      </c>
      <c r="BX19" s="13">
        <f t="shared" si="25"/>
        <v>262.3</v>
      </c>
      <c r="BY19" s="9"/>
    </row>
    <row r="20" spans="1:77" ht="12.75">
      <c r="A20" s="6">
        <v>5</v>
      </c>
      <c r="B20" s="7" t="s">
        <v>41</v>
      </c>
      <c r="C20" s="8">
        <v>2935.5</v>
      </c>
      <c r="D20" s="8">
        <f t="shared" si="0"/>
        <v>210</v>
      </c>
      <c r="E20" s="9">
        <f t="shared" si="1"/>
        <v>7.153806847215124</v>
      </c>
      <c r="F20" s="10">
        <v>1491.3</v>
      </c>
      <c r="G20" s="10">
        <v>113.1</v>
      </c>
      <c r="H20" s="9">
        <f t="shared" si="2"/>
        <v>7.583987125326896</v>
      </c>
      <c r="I20" s="10">
        <v>850.4</v>
      </c>
      <c r="J20" s="10">
        <v>55.8</v>
      </c>
      <c r="K20" s="9">
        <f t="shared" si="3"/>
        <v>6.561618062088429</v>
      </c>
      <c r="L20" s="10">
        <v>2.3</v>
      </c>
      <c r="M20" s="10"/>
      <c r="N20" s="9">
        <f t="shared" si="4"/>
        <v>0</v>
      </c>
      <c r="O20" s="10">
        <v>57.4</v>
      </c>
      <c r="P20" s="10">
        <v>0.4</v>
      </c>
      <c r="Q20" s="9">
        <f t="shared" si="5"/>
        <v>0.6968641114982579</v>
      </c>
      <c r="R20" s="10">
        <v>284</v>
      </c>
      <c r="S20" s="10">
        <v>55.9</v>
      </c>
      <c r="T20" s="9">
        <f t="shared" si="6"/>
        <v>19.683098591549296</v>
      </c>
      <c r="U20" s="10"/>
      <c r="V20" s="10">
        <v>1.1</v>
      </c>
      <c r="W20" s="9" t="e">
        <f t="shared" si="7"/>
        <v>#DIV/0!</v>
      </c>
      <c r="X20" s="10">
        <v>291.2</v>
      </c>
      <c r="Y20" s="10"/>
      <c r="Z20" s="9">
        <f t="shared" si="8"/>
        <v>0</v>
      </c>
      <c r="AA20" s="10">
        <v>0</v>
      </c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1438</v>
      </c>
      <c r="AH20" s="10">
        <v>96.9</v>
      </c>
      <c r="AI20" s="9">
        <f t="shared" si="11"/>
        <v>6.738525730180807</v>
      </c>
      <c r="AJ20" s="9">
        <v>828.6</v>
      </c>
      <c r="AK20" s="9">
        <v>71.8</v>
      </c>
      <c r="AL20" s="9">
        <f t="shared" si="12"/>
        <v>8.665218440743422</v>
      </c>
      <c r="AM20" s="9">
        <v>179.7</v>
      </c>
      <c r="AN20" s="9">
        <v>15</v>
      </c>
      <c r="AO20" s="9">
        <f t="shared" si="13"/>
        <v>8.347245409015025</v>
      </c>
      <c r="AP20" s="11"/>
      <c r="AQ20" s="11"/>
      <c r="AR20" s="9" t="e">
        <f t="shared" si="14"/>
        <v>#DIV/0!</v>
      </c>
      <c r="AS20" s="10">
        <v>6.2</v>
      </c>
      <c r="AT20" s="10"/>
      <c r="AU20" s="9">
        <f t="shared" si="15"/>
        <v>0</v>
      </c>
      <c r="AV20" s="11">
        <v>2935.5</v>
      </c>
      <c r="AW20" s="11">
        <v>66.1</v>
      </c>
      <c r="AX20" s="9">
        <f t="shared" si="16"/>
        <v>2.251745869528189</v>
      </c>
      <c r="AY20" s="11">
        <v>620.3</v>
      </c>
      <c r="AZ20" s="11">
        <v>28.5</v>
      </c>
      <c r="BA20" s="9">
        <f t="shared" si="17"/>
        <v>4.594551023698211</v>
      </c>
      <c r="BB20" s="9">
        <v>598.9</v>
      </c>
      <c r="BC20" s="11">
        <v>28.5</v>
      </c>
      <c r="BD20" s="9">
        <f t="shared" si="18"/>
        <v>4.758724327934547</v>
      </c>
      <c r="BE20" s="11">
        <v>50</v>
      </c>
      <c r="BF20" s="11"/>
      <c r="BG20" s="9">
        <f t="shared" si="19"/>
        <v>0</v>
      </c>
      <c r="BH20" s="11">
        <v>738.8</v>
      </c>
      <c r="BI20" s="11"/>
      <c r="BJ20" s="9">
        <f t="shared" si="20"/>
        <v>0</v>
      </c>
      <c r="BK20" s="11">
        <v>1273.1</v>
      </c>
      <c r="BL20" s="11">
        <v>37.6</v>
      </c>
      <c r="BM20" s="9">
        <f t="shared" si="21"/>
        <v>2.953420783913283</v>
      </c>
      <c r="BN20" s="17">
        <v>988.9</v>
      </c>
      <c r="BO20" s="12">
        <v>37.6</v>
      </c>
      <c r="BP20" s="9">
        <f t="shared" si="22"/>
        <v>3.8022044696127013</v>
      </c>
      <c r="BQ20" s="12">
        <v>103</v>
      </c>
      <c r="BR20" s="12"/>
      <c r="BS20" s="9">
        <f t="shared" si="23"/>
        <v>0</v>
      </c>
      <c r="BT20" s="12"/>
      <c r="BU20" s="12"/>
      <c r="BV20" s="9" t="e">
        <f t="shared" si="24"/>
        <v>#DIV/0!</v>
      </c>
      <c r="BW20" s="13">
        <f t="shared" si="26"/>
        <v>0</v>
      </c>
      <c r="BX20" s="13">
        <f t="shared" si="25"/>
        <v>143.9</v>
      </c>
      <c r="BY20" s="9"/>
    </row>
    <row r="21" spans="1:77" ht="12.75">
      <c r="A21" s="6">
        <v>6</v>
      </c>
      <c r="B21" s="7" t="s">
        <v>42</v>
      </c>
      <c r="C21" s="8">
        <v>2446.4</v>
      </c>
      <c r="D21" s="8">
        <f t="shared" si="0"/>
        <v>155.7</v>
      </c>
      <c r="E21" s="9">
        <f t="shared" si="1"/>
        <v>6.364453891432308</v>
      </c>
      <c r="F21" s="10">
        <v>526.1</v>
      </c>
      <c r="G21" s="10">
        <v>20.5</v>
      </c>
      <c r="H21" s="9">
        <f t="shared" si="2"/>
        <v>3.8965976050180573</v>
      </c>
      <c r="I21" s="10">
        <v>268</v>
      </c>
      <c r="J21" s="10">
        <v>16.5</v>
      </c>
      <c r="K21" s="9">
        <f t="shared" si="3"/>
        <v>6.156716417910448</v>
      </c>
      <c r="L21" s="10">
        <v>5.1</v>
      </c>
      <c r="M21" s="10"/>
      <c r="N21" s="9">
        <f t="shared" si="4"/>
        <v>0</v>
      </c>
      <c r="O21" s="10">
        <v>40.2</v>
      </c>
      <c r="P21" s="10">
        <v>0.9</v>
      </c>
      <c r="Q21" s="9">
        <f t="shared" si="5"/>
        <v>2.2388059701492535</v>
      </c>
      <c r="R21" s="10">
        <v>155.4</v>
      </c>
      <c r="S21" s="10">
        <v>3.1</v>
      </c>
      <c r="T21" s="9">
        <f t="shared" si="6"/>
        <v>1.9948519948519947</v>
      </c>
      <c r="U21" s="10"/>
      <c r="V21" s="10"/>
      <c r="W21" s="9" t="e">
        <f t="shared" si="7"/>
        <v>#DIV/0!</v>
      </c>
      <c r="X21" s="10">
        <v>53.9</v>
      </c>
      <c r="Y21" s="10"/>
      <c r="Z21" s="9">
        <f t="shared" si="8"/>
        <v>0</v>
      </c>
      <c r="AA21" s="10">
        <v>0.4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1830.3</v>
      </c>
      <c r="AH21" s="10">
        <v>135.2</v>
      </c>
      <c r="AI21" s="9">
        <f t="shared" si="11"/>
        <v>7.38676719663443</v>
      </c>
      <c r="AJ21" s="9">
        <v>1481.8</v>
      </c>
      <c r="AK21" s="9">
        <v>128.4</v>
      </c>
      <c r="AL21" s="9">
        <f t="shared" si="12"/>
        <v>8.665136995545957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90</v>
      </c>
      <c r="AT21" s="10"/>
      <c r="AU21" s="9">
        <f t="shared" si="15"/>
        <v>0</v>
      </c>
      <c r="AV21" s="11">
        <v>2446.4</v>
      </c>
      <c r="AW21" s="11">
        <v>32.1</v>
      </c>
      <c r="AX21" s="9">
        <f t="shared" si="16"/>
        <v>1.3121321124918248</v>
      </c>
      <c r="AY21" s="11">
        <v>627.6</v>
      </c>
      <c r="AZ21" s="11">
        <v>17.9</v>
      </c>
      <c r="BA21" s="9">
        <f t="shared" si="17"/>
        <v>2.852135117909496</v>
      </c>
      <c r="BB21" s="9">
        <v>598.6</v>
      </c>
      <c r="BC21" s="11">
        <v>17.9</v>
      </c>
      <c r="BD21" s="9">
        <f t="shared" si="18"/>
        <v>2.9903107250250582</v>
      </c>
      <c r="BE21" s="11">
        <v>0</v>
      </c>
      <c r="BF21" s="11"/>
      <c r="BG21" s="9" t="e">
        <f t="shared" si="19"/>
        <v>#DIV/0!</v>
      </c>
      <c r="BH21" s="11">
        <v>731.1</v>
      </c>
      <c r="BI21" s="11"/>
      <c r="BJ21" s="9">
        <f t="shared" si="20"/>
        <v>0</v>
      </c>
      <c r="BK21" s="16">
        <v>872.9</v>
      </c>
      <c r="BL21" s="11">
        <v>14.2</v>
      </c>
      <c r="BM21" s="9">
        <f t="shared" si="21"/>
        <v>1.626761370145492</v>
      </c>
      <c r="BN21" s="12">
        <v>529.6</v>
      </c>
      <c r="BO21" s="12">
        <v>14.2</v>
      </c>
      <c r="BP21" s="9">
        <f t="shared" si="22"/>
        <v>2.6812688821752264</v>
      </c>
      <c r="BQ21" s="12">
        <v>205.1</v>
      </c>
      <c r="BR21" s="12"/>
      <c r="BS21" s="9">
        <f t="shared" si="23"/>
        <v>0</v>
      </c>
      <c r="BT21" s="12"/>
      <c r="BU21" s="12"/>
      <c r="BV21" s="9" t="e">
        <f t="shared" si="24"/>
        <v>#DIV/0!</v>
      </c>
      <c r="BW21" s="13">
        <f t="shared" si="26"/>
        <v>0</v>
      </c>
      <c r="BX21" s="13">
        <f t="shared" si="25"/>
        <v>123.6</v>
      </c>
      <c r="BY21" s="9"/>
    </row>
    <row r="22" spans="1:77" ht="12.75">
      <c r="A22" s="6">
        <v>7</v>
      </c>
      <c r="B22" s="7" t="s">
        <v>43</v>
      </c>
      <c r="C22" s="8">
        <v>1650.9</v>
      </c>
      <c r="D22" s="8">
        <f t="shared" si="0"/>
        <v>111.10000000000001</v>
      </c>
      <c r="E22" s="9">
        <f t="shared" si="1"/>
        <v>6.729662608274274</v>
      </c>
      <c r="F22" s="10">
        <v>220.7</v>
      </c>
      <c r="G22" s="10">
        <v>7.7</v>
      </c>
      <c r="H22" s="9">
        <f t="shared" si="2"/>
        <v>3.4888989578613505</v>
      </c>
      <c r="I22" s="10">
        <v>28.2</v>
      </c>
      <c r="J22" s="10">
        <v>0.8</v>
      </c>
      <c r="K22" s="9">
        <f t="shared" si="3"/>
        <v>2.8368794326241136</v>
      </c>
      <c r="L22" s="10"/>
      <c r="M22" s="10"/>
      <c r="N22" s="9" t="e">
        <f t="shared" si="4"/>
        <v>#DIV/0!</v>
      </c>
      <c r="O22" s="10">
        <v>25.9</v>
      </c>
      <c r="P22" s="10">
        <v>0.9</v>
      </c>
      <c r="Q22" s="9">
        <f t="shared" si="5"/>
        <v>3.474903474903475</v>
      </c>
      <c r="R22" s="10">
        <v>84</v>
      </c>
      <c r="S22" s="10">
        <v>3.8</v>
      </c>
      <c r="T22" s="9">
        <f t="shared" si="6"/>
        <v>4.523809523809524</v>
      </c>
      <c r="U22" s="10"/>
      <c r="V22" s="10">
        <v>1.3</v>
      </c>
      <c r="W22" s="9" t="e">
        <f t="shared" si="7"/>
        <v>#DIV/0!</v>
      </c>
      <c r="X22" s="10">
        <v>62</v>
      </c>
      <c r="Y22" s="10"/>
      <c r="Z22" s="9">
        <f t="shared" si="8"/>
        <v>0</v>
      </c>
      <c r="AA22" s="10">
        <v>14.1</v>
      </c>
      <c r="AB22" s="10">
        <v>1</v>
      </c>
      <c r="AC22" s="9">
        <f t="shared" si="9"/>
        <v>7.092198581560284</v>
      </c>
      <c r="AD22" s="10">
        <v>0</v>
      </c>
      <c r="AE22" s="10"/>
      <c r="AF22" s="9" t="e">
        <f t="shared" si="10"/>
        <v>#DIV/0!</v>
      </c>
      <c r="AG22" s="10">
        <v>1408.8</v>
      </c>
      <c r="AH22" s="10">
        <v>103.4</v>
      </c>
      <c r="AI22" s="9">
        <f t="shared" si="11"/>
        <v>7.339579784213515</v>
      </c>
      <c r="AJ22" s="9">
        <v>1030.5</v>
      </c>
      <c r="AK22" s="9">
        <v>89.3</v>
      </c>
      <c r="AL22" s="9">
        <f t="shared" si="12"/>
        <v>8.665696263949538</v>
      </c>
      <c r="AM22" s="9">
        <v>133.6</v>
      </c>
      <c r="AN22" s="9">
        <v>11.1</v>
      </c>
      <c r="AO22" s="9">
        <f t="shared" si="13"/>
        <v>8.308383233532934</v>
      </c>
      <c r="AP22" s="11"/>
      <c r="AQ22" s="11"/>
      <c r="AR22" s="9" t="e">
        <f t="shared" si="14"/>
        <v>#DIV/0!</v>
      </c>
      <c r="AS22" s="10">
        <v>21.4</v>
      </c>
      <c r="AT22" s="10"/>
      <c r="AU22" s="9">
        <f t="shared" si="15"/>
        <v>0</v>
      </c>
      <c r="AV22" s="11">
        <v>1650.9</v>
      </c>
      <c r="AW22" s="11">
        <v>29.1</v>
      </c>
      <c r="AX22" s="9">
        <f t="shared" si="16"/>
        <v>1.7626749045974923</v>
      </c>
      <c r="AY22" s="11">
        <v>620</v>
      </c>
      <c r="AZ22" s="11">
        <v>16</v>
      </c>
      <c r="BA22" s="9">
        <f t="shared" si="17"/>
        <v>2.5806451612903225</v>
      </c>
      <c r="BB22" s="9">
        <v>598.6</v>
      </c>
      <c r="BC22" s="11">
        <v>16</v>
      </c>
      <c r="BD22" s="9">
        <f t="shared" si="18"/>
        <v>2.672903441363181</v>
      </c>
      <c r="BE22" s="11">
        <v>0</v>
      </c>
      <c r="BF22" s="11"/>
      <c r="BG22" s="9" t="e">
        <f t="shared" si="19"/>
        <v>#DIV/0!</v>
      </c>
      <c r="BH22" s="16">
        <v>431</v>
      </c>
      <c r="BI22" s="11"/>
      <c r="BJ22" s="9">
        <f t="shared" si="20"/>
        <v>0</v>
      </c>
      <c r="BK22" s="11">
        <v>552.2</v>
      </c>
      <c r="BL22" s="11">
        <v>13.1</v>
      </c>
      <c r="BM22" s="9">
        <f t="shared" si="21"/>
        <v>2.3723288663527704</v>
      </c>
      <c r="BN22" s="12">
        <v>425.8</v>
      </c>
      <c r="BO22" s="12">
        <v>13.1</v>
      </c>
      <c r="BP22" s="9">
        <f t="shared" si="22"/>
        <v>3.076561766087365</v>
      </c>
      <c r="BQ22" s="12">
        <v>84.1</v>
      </c>
      <c r="BR22" s="12"/>
      <c r="BS22" s="9">
        <f>BR22/BQ22*100</f>
        <v>0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82</v>
      </c>
      <c r="BY22" s="9"/>
    </row>
    <row r="23" spans="1:77" ht="12.75">
      <c r="A23" s="6">
        <v>8</v>
      </c>
      <c r="B23" s="7" t="s">
        <v>44</v>
      </c>
      <c r="C23" s="8">
        <v>2571.1</v>
      </c>
      <c r="D23" s="8">
        <f t="shared" si="0"/>
        <v>149.6</v>
      </c>
      <c r="E23" s="9">
        <f t="shared" si="1"/>
        <v>5.818521255493757</v>
      </c>
      <c r="F23" s="10">
        <v>803.5</v>
      </c>
      <c r="G23" s="10">
        <v>30.6</v>
      </c>
      <c r="H23" s="9">
        <f t="shared" si="2"/>
        <v>3.8083385189794647</v>
      </c>
      <c r="I23" s="10">
        <v>306.3</v>
      </c>
      <c r="J23" s="10">
        <v>18.1</v>
      </c>
      <c r="K23" s="9">
        <f t="shared" si="3"/>
        <v>5.909239307868104</v>
      </c>
      <c r="L23" s="10"/>
      <c r="M23" s="10"/>
      <c r="N23" s="9" t="e">
        <f t="shared" si="4"/>
        <v>#DIV/0!</v>
      </c>
      <c r="O23" s="10">
        <v>56</v>
      </c>
      <c r="P23" s="10">
        <v>0.1</v>
      </c>
      <c r="Q23" s="9">
        <f t="shared" si="5"/>
        <v>0.17857142857142858</v>
      </c>
      <c r="R23" s="10">
        <v>402.4</v>
      </c>
      <c r="S23" s="10">
        <v>12.4</v>
      </c>
      <c r="T23" s="9">
        <f t="shared" si="6"/>
        <v>3.081510934393638</v>
      </c>
      <c r="U23" s="10"/>
      <c r="V23" s="10"/>
      <c r="W23" s="9" t="e">
        <f t="shared" si="7"/>
        <v>#DIV/0!</v>
      </c>
      <c r="X23" s="10">
        <v>28.7</v>
      </c>
      <c r="Y23" s="10"/>
      <c r="Z23" s="9">
        <f t="shared" si="8"/>
        <v>0</v>
      </c>
      <c r="AA23" s="10">
        <v>0.2</v>
      </c>
      <c r="AB23" s="10"/>
      <c r="AC23" s="9">
        <f t="shared" si="9"/>
        <v>0</v>
      </c>
      <c r="AD23" s="10">
        <v>0</v>
      </c>
      <c r="AE23" s="10"/>
      <c r="AF23" s="9" t="e">
        <f t="shared" si="10"/>
        <v>#DIV/0!</v>
      </c>
      <c r="AG23" s="10">
        <v>1630.6</v>
      </c>
      <c r="AH23" s="10">
        <v>119</v>
      </c>
      <c r="AI23" s="9">
        <f t="shared" si="11"/>
        <v>7.297927143382804</v>
      </c>
      <c r="AJ23" s="9">
        <v>1335.4</v>
      </c>
      <c r="AK23" s="9">
        <v>115.7</v>
      </c>
      <c r="AL23" s="9">
        <f t="shared" si="12"/>
        <v>8.664070690429833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137</v>
      </c>
      <c r="AT23" s="10"/>
      <c r="AU23" s="9">
        <f t="shared" si="15"/>
        <v>0</v>
      </c>
      <c r="AV23" s="11">
        <v>2571.1</v>
      </c>
      <c r="AW23" s="11">
        <v>27</v>
      </c>
      <c r="AX23" s="9">
        <f t="shared" si="16"/>
        <v>1.050134183812376</v>
      </c>
      <c r="AY23" s="11">
        <v>613.9</v>
      </c>
      <c r="AZ23" s="11">
        <v>15</v>
      </c>
      <c r="BA23" s="9">
        <f t="shared" si="17"/>
        <v>2.4433946896888745</v>
      </c>
      <c r="BB23" s="9">
        <v>598.9</v>
      </c>
      <c r="BC23" s="11">
        <v>15</v>
      </c>
      <c r="BD23" s="9">
        <f t="shared" si="18"/>
        <v>2.504591751544498</v>
      </c>
      <c r="BE23" s="11">
        <v>35.8</v>
      </c>
      <c r="BF23" s="11"/>
      <c r="BG23" s="9">
        <f t="shared" si="19"/>
        <v>0</v>
      </c>
      <c r="BH23" s="11">
        <v>1033.7</v>
      </c>
      <c r="BI23" s="11"/>
      <c r="BJ23" s="9">
        <f t="shared" si="20"/>
        <v>0</v>
      </c>
      <c r="BK23" s="11">
        <v>838.9</v>
      </c>
      <c r="BL23" s="11">
        <v>12</v>
      </c>
      <c r="BM23" s="9">
        <f t="shared" si="21"/>
        <v>1.430444629872452</v>
      </c>
      <c r="BN23" s="12">
        <v>557.9</v>
      </c>
      <c r="BO23" s="12">
        <v>12</v>
      </c>
      <c r="BP23" s="9">
        <f t="shared" si="22"/>
        <v>2.1509231044990145</v>
      </c>
      <c r="BQ23" s="17">
        <v>45</v>
      </c>
      <c r="BR23" s="12"/>
      <c r="BS23" s="9">
        <f t="shared" si="23"/>
        <v>0</v>
      </c>
      <c r="BT23" s="12"/>
      <c r="BU23" s="12"/>
      <c r="BV23" s="9" t="e">
        <f t="shared" si="24"/>
        <v>#DIV/0!</v>
      </c>
      <c r="BW23" s="13">
        <f t="shared" si="26"/>
        <v>0</v>
      </c>
      <c r="BX23" s="13">
        <f t="shared" si="25"/>
        <v>122.6</v>
      </c>
      <c r="BY23" s="9"/>
    </row>
    <row r="24" spans="1:77" ht="12.75">
      <c r="A24" s="6">
        <v>9</v>
      </c>
      <c r="B24" s="7" t="s">
        <v>45</v>
      </c>
      <c r="C24" s="8">
        <v>5363.1</v>
      </c>
      <c r="D24" s="8">
        <f t="shared" si="0"/>
        <v>286.1</v>
      </c>
      <c r="E24" s="9">
        <f t="shared" si="1"/>
        <v>5.3346012567358425</v>
      </c>
      <c r="F24" s="10">
        <v>1281.3</v>
      </c>
      <c r="G24" s="10">
        <v>34.3</v>
      </c>
      <c r="H24" s="9">
        <f t="shared" si="2"/>
        <v>2.676968703660345</v>
      </c>
      <c r="I24" s="10">
        <v>687.5</v>
      </c>
      <c r="J24" s="10">
        <v>19.8</v>
      </c>
      <c r="K24" s="9">
        <f t="shared" si="3"/>
        <v>2.8800000000000003</v>
      </c>
      <c r="L24" s="10">
        <v>113.2</v>
      </c>
      <c r="M24" s="10"/>
      <c r="N24" s="9">
        <f t="shared" si="4"/>
        <v>0</v>
      </c>
      <c r="O24" s="10">
        <v>67.6</v>
      </c>
      <c r="P24" s="10">
        <v>0.7</v>
      </c>
      <c r="Q24" s="9">
        <f t="shared" si="5"/>
        <v>1.0355029585798818</v>
      </c>
      <c r="R24" s="10">
        <v>349.2</v>
      </c>
      <c r="S24" s="10">
        <v>3.5</v>
      </c>
      <c r="T24" s="9">
        <f t="shared" si="6"/>
        <v>1.002290950744559</v>
      </c>
      <c r="U24" s="10"/>
      <c r="V24" s="10">
        <v>0.2</v>
      </c>
      <c r="W24" s="9" t="e">
        <f t="shared" si="7"/>
        <v>#DIV/0!</v>
      </c>
      <c r="X24" s="10">
        <v>42.8</v>
      </c>
      <c r="Y24" s="10">
        <v>10</v>
      </c>
      <c r="Z24" s="9">
        <f t="shared" si="8"/>
        <v>23.364485981308412</v>
      </c>
      <c r="AA24" s="10">
        <v>0.2</v>
      </c>
      <c r="AB24" s="10"/>
      <c r="AC24" s="9">
        <f t="shared" si="9"/>
        <v>0</v>
      </c>
      <c r="AD24" s="10">
        <v>0</v>
      </c>
      <c r="AE24" s="10"/>
      <c r="AF24" s="9" t="e">
        <f t="shared" si="10"/>
        <v>#DIV/0!</v>
      </c>
      <c r="AG24" s="10">
        <v>4074.8</v>
      </c>
      <c r="AH24" s="10">
        <v>251.8</v>
      </c>
      <c r="AI24" s="9">
        <f t="shared" si="11"/>
        <v>6.179444389908707</v>
      </c>
      <c r="AJ24" s="9">
        <v>2439.4</v>
      </c>
      <c r="AK24" s="9">
        <v>211.4</v>
      </c>
      <c r="AL24" s="9">
        <f t="shared" si="12"/>
        <v>8.666065425924408</v>
      </c>
      <c r="AM24" s="9">
        <v>364.8</v>
      </c>
      <c r="AN24" s="9">
        <v>30.4</v>
      </c>
      <c r="AO24" s="9">
        <f t="shared" si="13"/>
        <v>8.333333333333332</v>
      </c>
      <c r="AP24" s="11"/>
      <c r="AQ24" s="11"/>
      <c r="AR24" s="9" t="e">
        <f t="shared" si="14"/>
        <v>#DIV/0!</v>
      </c>
      <c r="AS24" s="10">
        <v>7</v>
      </c>
      <c r="AT24" s="10"/>
      <c r="AU24" s="9">
        <f t="shared" si="15"/>
        <v>0</v>
      </c>
      <c r="AV24" s="11">
        <v>5363.1</v>
      </c>
      <c r="AW24" s="11">
        <v>195.8</v>
      </c>
      <c r="AX24" s="9">
        <f t="shared" si="16"/>
        <v>3.650873561932464</v>
      </c>
      <c r="AY24" s="11">
        <v>898.1</v>
      </c>
      <c r="AZ24" s="11">
        <v>5.3</v>
      </c>
      <c r="BA24" s="9">
        <f t="shared" si="17"/>
        <v>0.5901347288720632</v>
      </c>
      <c r="BB24" s="9">
        <v>898.1</v>
      </c>
      <c r="BC24" s="11">
        <v>5.3</v>
      </c>
      <c r="BD24" s="9">
        <f t="shared" si="18"/>
        <v>0.5901347288720632</v>
      </c>
      <c r="BE24" s="11">
        <v>0</v>
      </c>
      <c r="BF24" s="11"/>
      <c r="BG24" s="9" t="e">
        <f t="shared" si="19"/>
        <v>#DIV/0!</v>
      </c>
      <c r="BH24" s="11">
        <v>1221.3</v>
      </c>
      <c r="BI24" s="11">
        <v>7.5</v>
      </c>
      <c r="BJ24" s="9">
        <f t="shared" si="20"/>
        <v>0.6140997297961189</v>
      </c>
      <c r="BK24" s="11">
        <v>2066</v>
      </c>
      <c r="BL24" s="11">
        <v>183</v>
      </c>
      <c r="BM24" s="9">
        <f t="shared" si="21"/>
        <v>8.857696030977735</v>
      </c>
      <c r="BN24" s="12">
        <v>0</v>
      </c>
      <c r="BO24" s="12"/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0</v>
      </c>
      <c r="BX24" s="13">
        <f t="shared" si="25"/>
        <v>90.30000000000001</v>
      </c>
      <c r="BY24" s="9"/>
    </row>
    <row r="25" spans="1:77" ht="15.75" customHeight="1">
      <c r="A25" s="6">
        <v>10</v>
      </c>
      <c r="B25" s="7" t="s">
        <v>46</v>
      </c>
      <c r="C25" s="8">
        <v>2366.5</v>
      </c>
      <c r="D25" s="8">
        <f t="shared" si="0"/>
        <v>162.5</v>
      </c>
      <c r="E25" s="9">
        <f t="shared" si="1"/>
        <v>6.866680752165645</v>
      </c>
      <c r="F25" s="10">
        <v>230</v>
      </c>
      <c r="G25" s="10">
        <v>3.5</v>
      </c>
      <c r="H25" s="9">
        <f t="shared" si="2"/>
        <v>1.5217391304347827</v>
      </c>
      <c r="I25" s="10">
        <v>86.5</v>
      </c>
      <c r="J25" s="10">
        <v>0.8</v>
      </c>
      <c r="K25" s="9">
        <f t="shared" si="3"/>
        <v>0.9248554913294799</v>
      </c>
      <c r="L25" s="10">
        <v>0.1</v>
      </c>
      <c r="M25" s="10"/>
      <c r="N25" s="9">
        <f t="shared" si="4"/>
        <v>0</v>
      </c>
      <c r="O25" s="10">
        <v>31.1</v>
      </c>
      <c r="P25" s="10">
        <v>0.7</v>
      </c>
      <c r="Q25" s="9">
        <f t="shared" si="5"/>
        <v>2.2508038585209</v>
      </c>
      <c r="R25" s="10">
        <v>91.6</v>
      </c>
      <c r="S25" s="10">
        <v>2</v>
      </c>
      <c r="T25" s="9">
        <f t="shared" si="6"/>
        <v>2.183406113537118</v>
      </c>
      <c r="U25" s="10"/>
      <c r="V25" s="10"/>
      <c r="W25" s="9" t="e">
        <f t="shared" si="7"/>
        <v>#DIV/0!</v>
      </c>
      <c r="X25" s="10">
        <v>11.3</v>
      </c>
      <c r="Y25" s="10"/>
      <c r="Z25" s="9">
        <f t="shared" si="8"/>
        <v>0</v>
      </c>
      <c r="AA25" s="10">
        <v>6.4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2132.5</v>
      </c>
      <c r="AH25" s="10">
        <v>154.2</v>
      </c>
      <c r="AI25" s="9">
        <f t="shared" si="11"/>
        <v>7.230949589683469</v>
      </c>
      <c r="AJ25" s="9">
        <v>1376</v>
      </c>
      <c r="AK25" s="9">
        <v>119.3</v>
      </c>
      <c r="AL25" s="9">
        <f t="shared" si="12"/>
        <v>8.670058139534884</v>
      </c>
      <c r="AM25" s="9">
        <v>347.3</v>
      </c>
      <c r="AN25" s="9">
        <v>28.9</v>
      </c>
      <c r="AO25" s="9">
        <f t="shared" si="13"/>
        <v>8.321336020731355</v>
      </c>
      <c r="AP25" s="11"/>
      <c r="AQ25" s="11"/>
      <c r="AR25" s="9" t="e">
        <f t="shared" si="14"/>
        <v>#DIV/0!</v>
      </c>
      <c r="AS25" s="10">
        <v>4</v>
      </c>
      <c r="AT25" s="10">
        <v>4.8</v>
      </c>
      <c r="AU25" s="9">
        <f t="shared" si="15"/>
        <v>120</v>
      </c>
      <c r="AV25" s="11">
        <v>2366.5</v>
      </c>
      <c r="AW25" s="11">
        <v>31.5</v>
      </c>
      <c r="AX25" s="9">
        <f t="shared" si="16"/>
        <v>1.331079653496725</v>
      </c>
      <c r="AY25" s="11">
        <v>598.6</v>
      </c>
      <c r="AZ25" s="11">
        <v>15</v>
      </c>
      <c r="BA25" s="9">
        <f t="shared" si="17"/>
        <v>2.505846976277982</v>
      </c>
      <c r="BB25" s="9">
        <v>597.6</v>
      </c>
      <c r="BC25" s="11">
        <v>15</v>
      </c>
      <c r="BD25" s="9">
        <f t="shared" si="18"/>
        <v>2.5100401606425704</v>
      </c>
      <c r="BE25" s="11">
        <v>0</v>
      </c>
      <c r="BF25" s="11"/>
      <c r="BG25" s="9" t="e">
        <f t="shared" si="19"/>
        <v>#DIV/0!</v>
      </c>
      <c r="BH25" s="11">
        <v>665.2</v>
      </c>
      <c r="BI25" s="11"/>
      <c r="BJ25" s="9">
        <f t="shared" si="20"/>
        <v>0</v>
      </c>
      <c r="BK25" s="16">
        <v>805.4</v>
      </c>
      <c r="BL25" s="11">
        <v>16.5</v>
      </c>
      <c r="BM25" s="9">
        <f t="shared" si="21"/>
        <v>2.0486714675937425</v>
      </c>
      <c r="BN25" s="12">
        <v>646</v>
      </c>
      <c r="BO25" s="12">
        <v>16.5</v>
      </c>
      <c r="BP25" s="9">
        <f t="shared" si="22"/>
        <v>2.5541795665634677</v>
      </c>
      <c r="BQ25" s="17">
        <v>69.2</v>
      </c>
      <c r="BR25" s="12"/>
      <c r="BS25" s="9">
        <f t="shared" si="23"/>
        <v>0</v>
      </c>
      <c r="BT25" s="12"/>
      <c r="BU25" s="12"/>
      <c r="BV25" s="9" t="e">
        <f t="shared" si="24"/>
        <v>#DIV/0!</v>
      </c>
      <c r="BW25" s="13">
        <f t="shared" si="26"/>
        <v>0</v>
      </c>
      <c r="BX25" s="13">
        <f t="shared" si="25"/>
        <v>131</v>
      </c>
      <c r="BY25" s="9"/>
    </row>
    <row r="26" spans="1:77" ht="12.75">
      <c r="A26" s="6">
        <v>11</v>
      </c>
      <c r="B26" s="7" t="s">
        <v>47</v>
      </c>
      <c r="C26" s="8">
        <v>2123.8</v>
      </c>
      <c r="D26" s="8">
        <f t="shared" si="0"/>
        <v>148.5</v>
      </c>
      <c r="E26" s="9">
        <f t="shared" si="1"/>
        <v>6.992183821452114</v>
      </c>
      <c r="F26" s="10">
        <v>157.2</v>
      </c>
      <c r="G26" s="10">
        <v>4.5</v>
      </c>
      <c r="H26" s="9">
        <f t="shared" si="2"/>
        <v>2.8625954198473287</v>
      </c>
      <c r="I26" s="10">
        <v>36.1</v>
      </c>
      <c r="J26" s="10">
        <v>0.4</v>
      </c>
      <c r="K26" s="9">
        <f t="shared" si="3"/>
        <v>1.10803324099723</v>
      </c>
      <c r="L26" s="10">
        <v>3.9</v>
      </c>
      <c r="M26" s="10"/>
      <c r="N26" s="9">
        <f t="shared" si="4"/>
        <v>0</v>
      </c>
      <c r="O26" s="10">
        <v>28</v>
      </c>
      <c r="P26" s="10">
        <v>0.9</v>
      </c>
      <c r="Q26" s="9">
        <f t="shared" si="5"/>
        <v>3.214285714285715</v>
      </c>
      <c r="R26" s="10">
        <v>62.7</v>
      </c>
      <c r="S26" s="10">
        <v>0.5</v>
      </c>
      <c r="T26" s="9">
        <f t="shared" si="6"/>
        <v>0.7974481658692184</v>
      </c>
      <c r="U26" s="10"/>
      <c r="V26" s="10"/>
      <c r="W26" s="9" t="e">
        <f t="shared" si="7"/>
        <v>#DIV/0!</v>
      </c>
      <c r="X26" s="10">
        <v>21.5</v>
      </c>
      <c r="Y26" s="10"/>
      <c r="Z26" s="9">
        <f t="shared" si="8"/>
        <v>0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1754.1</v>
      </c>
      <c r="AH26" s="10">
        <v>133.2</v>
      </c>
      <c r="AI26" s="9">
        <f t="shared" si="11"/>
        <v>7.593637762955361</v>
      </c>
      <c r="AJ26" s="9">
        <v>1341.9</v>
      </c>
      <c r="AK26" s="9">
        <v>116.4</v>
      </c>
      <c r="AL26" s="9">
        <f t="shared" si="12"/>
        <v>8.674267829197406</v>
      </c>
      <c r="AM26" s="9">
        <v>160.5</v>
      </c>
      <c r="AN26" s="9">
        <v>13.4</v>
      </c>
      <c r="AO26" s="9">
        <f t="shared" si="13"/>
        <v>8.348909657320872</v>
      </c>
      <c r="AP26" s="11"/>
      <c r="AQ26" s="11"/>
      <c r="AR26" s="9" t="e">
        <f t="shared" si="14"/>
        <v>#DIV/0!</v>
      </c>
      <c r="AS26" s="10">
        <v>212.5</v>
      </c>
      <c r="AT26" s="10">
        <v>10.8</v>
      </c>
      <c r="AU26" s="9">
        <f t="shared" si="15"/>
        <v>5.082352941176471</v>
      </c>
      <c r="AV26" s="11">
        <v>2123.8</v>
      </c>
      <c r="AW26" s="11">
        <v>30.7</v>
      </c>
      <c r="AX26" s="9">
        <f t="shared" si="16"/>
        <v>1.4455221772294942</v>
      </c>
      <c r="AY26" s="11">
        <v>598.6</v>
      </c>
      <c r="AZ26" s="11">
        <v>18.1</v>
      </c>
      <c r="BA26" s="9">
        <f t="shared" si="17"/>
        <v>3.0237220180420983</v>
      </c>
      <c r="BB26" s="9">
        <v>598.6</v>
      </c>
      <c r="BC26" s="11">
        <v>18.1</v>
      </c>
      <c r="BD26" s="9">
        <f t="shared" si="18"/>
        <v>3.0237220180420983</v>
      </c>
      <c r="BE26" s="11">
        <v>50</v>
      </c>
      <c r="BF26" s="11"/>
      <c r="BG26" s="9">
        <f t="shared" si="19"/>
        <v>0</v>
      </c>
      <c r="BH26" s="16">
        <v>637.7</v>
      </c>
      <c r="BI26" s="11"/>
      <c r="BJ26" s="9">
        <f t="shared" si="20"/>
        <v>0</v>
      </c>
      <c r="BK26" s="11">
        <v>565.3</v>
      </c>
      <c r="BL26" s="11">
        <v>12.5</v>
      </c>
      <c r="BM26" s="9">
        <f t="shared" si="21"/>
        <v>2.2112152839200427</v>
      </c>
      <c r="BN26" s="12">
        <v>387.2</v>
      </c>
      <c r="BO26" s="12">
        <v>12.5</v>
      </c>
      <c r="BP26" s="9">
        <f t="shared" si="22"/>
        <v>3.2283057851239674</v>
      </c>
      <c r="BQ26" s="12">
        <v>84.4</v>
      </c>
      <c r="BR26" s="12"/>
      <c r="BS26" s="9">
        <f t="shared" si="23"/>
        <v>0</v>
      </c>
      <c r="BT26" s="12"/>
      <c r="BU26" s="12"/>
      <c r="BV26" s="9" t="e">
        <f t="shared" si="24"/>
        <v>#DIV/0!</v>
      </c>
      <c r="BW26" s="13">
        <f t="shared" si="26"/>
        <v>0</v>
      </c>
      <c r="BX26" s="13">
        <f t="shared" si="25"/>
        <v>117.8</v>
      </c>
      <c r="BY26" s="9"/>
    </row>
    <row r="27" spans="1:77" ht="12.75">
      <c r="A27" s="6">
        <v>12</v>
      </c>
      <c r="B27" s="7" t="s">
        <v>48</v>
      </c>
      <c r="C27" s="8">
        <v>2680</v>
      </c>
      <c r="D27" s="8">
        <f t="shared" si="0"/>
        <v>158.6</v>
      </c>
      <c r="E27" s="9">
        <f t="shared" si="1"/>
        <v>5.917910447761194</v>
      </c>
      <c r="F27" s="10">
        <v>649.4</v>
      </c>
      <c r="G27" s="10">
        <v>9</v>
      </c>
      <c r="H27" s="9">
        <f t="shared" si="2"/>
        <v>1.3858946720049277</v>
      </c>
      <c r="I27" s="10">
        <v>68</v>
      </c>
      <c r="J27" s="10">
        <v>4.4</v>
      </c>
      <c r="K27" s="9">
        <f t="shared" si="3"/>
        <v>6.470588235294119</v>
      </c>
      <c r="L27" s="10">
        <v>0</v>
      </c>
      <c r="M27" s="10"/>
      <c r="N27" s="9" t="e">
        <f t="shared" si="4"/>
        <v>#DIV/0!</v>
      </c>
      <c r="O27" s="10">
        <v>46.2</v>
      </c>
      <c r="P27" s="10">
        <v>0.3</v>
      </c>
      <c r="Q27" s="9">
        <f t="shared" si="5"/>
        <v>0.6493506493506493</v>
      </c>
      <c r="R27" s="10">
        <v>204.4</v>
      </c>
      <c r="S27" s="10">
        <v>4.4</v>
      </c>
      <c r="T27" s="9">
        <f t="shared" si="6"/>
        <v>2.152641878669276</v>
      </c>
      <c r="U27" s="10"/>
      <c r="V27" s="10"/>
      <c r="W27" s="9" t="e">
        <f t="shared" si="7"/>
        <v>#DIV/0!</v>
      </c>
      <c r="X27" s="10">
        <v>325.6</v>
      </c>
      <c r="Y27" s="10"/>
      <c r="Z27" s="9">
        <f t="shared" si="8"/>
        <v>0</v>
      </c>
      <c r="AA27" s="10">
        <v>0.2</v>
      </c>
      <c r="AB27" s="10"/>
      <c r="AC27" s="9">
        <f t="shared" si="9"/>
        <v>0</v>
      </c>
      <c r="AD27" s="10">
        <v>0</v>
      </c>
      <c r="AE27" s="10"/>
      <c r="AF27" s="9" t="e">
        <f t="shared" si="10"/>
        <v>#DIV/0!</v>
      </c>
      <c r="AG27" s="10">
        <v>2025.7</v>
      </c>
      <c r="AH27" s="10">
        <v>149.6</v>
      </c>
      <c r="AI27" s="9">
        <f t="shared" si="11"/>
        <v>7.385101446413585</v>
      </c>
      <c r="AJ27" s="9">
        <v>1694.7</v>
      </c>
      <c r="AK27" s="9">
        <v>146.9</v>
      </c>
      <c r="AL27" s="9">
        <f t="shared" si="12"/>
        <v>8.668200861509412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5</v>
      </c>
      <c r="AT27" s="10"/>
      <c r="AU27" s="9">
        <f t="shared" si="15"/>
        <v>0</v>
      </c>
      <c r="AV27" s="11">
        <v>2680</v>
      </c>
      <c r="AW27" s="11">
        <v>0</v>
      </c>
      <c r="AX27" s="9">
        <f t="shared" si="16"/>
        <v>0</v>
      </c>
      <c r="AY27" s="16">
        <v>632.4</v>
      </c>
      <c r="AZ27" s="11"/>
      <c r="BA27" s="9">
        <f t="shared" si="17"/>
        <v>0</v>
      </c>
      <c r="BB27" s="9">
        <v>598.9</v>
      </c>
      <c r="BC27" s="11"/>
      <c r="BD27" s="9">
        <f t="shared" si="18"/>
        <v>0</v>
      </c>
      <c r="BE27" s="11">
        <v>0</v>
      </c>
      <c r="BF27" s="11"/>
      <c r="BG27" s="9" t="e">
        <f t="shared" si="19"/>
        <v>#DIV/0!</v>
      </c>
      <c r="BH27" s="16">
        <v>728.3</v>
      </c>
      <c r="BI27" s="11"/>
      <c r="BJ27" s="9">
        <f t="shared" si="20"/>
        <v>0</v>
      </c>
      <c r="BK27" s="11">
        <v>997.9</v>
      </c>
      <c r="BL27" s="11"/>
      <c r="BM27" s="9">
        <f t="shared" si="21"/>
        <v>0</v>
      </c>
      <c r="BN27" s="12">
        <v>722.3</v>
      </c>
      <c r="BO27" s="12"/>
      <c r="BP27" s="9">
        <f t="shared" si="22"/>
        <v>0</v>
      </c>
      <c r="BQ27" s="12">
        <v>184</v>
      </c>
      <c r="BR27" s="12"/>
      <c r="BS27" s="9">
        <f t="shared" si="23"/>
        <v>0</v>
      </c>
      <c r="BT27" s="12"/>
      <c r="BU27" s="12"/>
      <c r="BV27" s="9" t="e">
        <f t="shared" si="24"/>
        <v>#DIV/0!</v>
      </c>
      <c r="BW27" s="13">
        <f t="shared" si="26"/>
        <v>0</v>
      </c>
      <c r="BX27" s="13">
        <f t="shared" si="25"/>
        <v>158.6</v>
      </c>
      <c r="BY27" s="9"/>
    </row>
    <row r="28" spans="1:77" ht="12.75">
      <c r="A28" s="6">
        <v>13</v>
      </c>
      <c r="B28" s="7" t="s">
        <v>49</v>
      </c>
      <c r="C28" s="8">
        <v>3690.5</v>
      </c>
      <c r="D28" s="8">
        <f t="shared" si="0"/>
        <v>248</v>
      </c>
      <c r="E28" s="9">
        <f t="shared" si="1"/>
        <v>6.719956645440997</v>
      </c>
      <c r="F28" s="10">
        <v>707</v>
      </c>
      <c r="G28" s="10">
        <v>20.5</v>
      </c>
      <c r="H28" s="9">
        <f t="shared" si="2"/>
        <v>2.8995756718528995</v>
      </c>
      <c r="I28" s="10">
        <v>150.9</v>
      </c>
      <c r="J28" s="10">
        <v>1.2</v>
      </c>
      <c r="K28" s="9">
        <f t="shared" si="3"/>
        <v>0.7952286282306162</v>
      </c>
      <c r="L28" s="10">
        <v>12.9</v>
      </c>
      <c r="M28" s="10"/>
      <c r="N28" s="9">
        <f t="shared" si="4"/>
        <v>0</v>
      </c>
      <c r="O28" s="10">
        <v>45</v>
      </c>
      <c r="P28" s="10">
        <v>1.7</v>
      </c>
      <c r="Q28" s="9">
        <f t="shared" si="5"/>
        <v>3.7777777777777777</v>
      </c>
      <c r="R28" s="10">
        <v>208.1</v>
      </c>
      <c r="S28" s="10">
        <v>2.3</v>
      </c>
      <c r="T28" s="9">
        <f t="shared" si="6"/>
        <v>1.1052378664103797</v>
      </c>
      <c r="U28" s="10"/>
      <c r="V28" s="10"/>
      <c r="W28" s="9" t="e">
        <f t="shared" si="7"/>
        <v>#DIV/0!</v>
      </c>
      <c r="X28" s="10">
        <v>248.3</v>
      </c>
      <c r="Y28" s="10"/>
      <c r="Z28" s="9">
        <f t="shared" si="8"/>
        <v>0</v>
      </c>
      <c r="AA28" s="10">
        <v>32.3</v>
      </c>
      <c r="AB28" s="10">
        <v>3.4</v>
      </c>
      <c r="AC28" s="9">
        <f t="shared" si="9"/>
        <v>10.526315789473685</v>
      </c>
      <c r="AD28" s="10">
        <v>0</v>
      </c>
      <c r="AE28" s="10"/>
      <c r="AF28" s="9" t="e">
        <f t="shared" si="10"/>
        <v>#DIV/0!</v>
      </c>
      <c r="AG28" s="10">
        <v>2847.1</v>
      </c>
      <c r="AH28" s="10">
        <v>214.2</v>
      </c>
      <c r="AI28" s="9">
        <f t="shared" si="11"/>
        <v>7.523444908854623</v>
      </c>
      <c r="AJ28" s="9">
        <v>1919.3</v>
      </c>
      <c r="AK28" s="9">
        <v>166.4</v>
      </c>
      <c r="AL28" s="9">
        <f t="shared" si="12"/>
        <v>8.669827541291095</v>
      </c>
      <c r="AM28" s="9">
        <v>469.5</v>
      </c>
      <c r="AN28" s="9">
        <v>39.1</v>
      </c>
      <c r="AO28" s="9">
        <f t="shared" si="13"/>
        <v>8.328008519701811</v>
      </c>
      <c r="AP28" s="11"/>
      <c r="AQ28" s="11"/>
      <c r="AR28" s="9" t="e">
        <f t="shared" si="14"/>
        <v>#DIV/0!</v>
      </c>
      <c r="AS28" s="10">
        <v>136.4</v>
      </c>
      <c r="AT28" s="10">
        <v>13.3</v>
      </c>
      <c r="AU28" s="9">
        <f t="shared" si="15"/>
        <v>9.750733137829911</v>
      </c>
      <c r="AV28" s="11">
        <v>3690.5</v>
      </c>
      <c r="AW28" s="11">
        <v>42</v>
      </c>
      <c r="AX28" s="9">
        <f t="shared" si="16"/>
        <v>1.138057173824685</v>
      </c>
      <c r="AY28" s="11">
        <v>705.1</v>
      </c>
      <c r="AZ28" s="11">
        <v>17.5</v>
      </c>
      <c r="BA28" s="9">
        <f t="shared" si="17"/>
        <v>2.4819174585165227</v>
      </c>
      <c r="BB28" s="9">
        <v>675.3</v>
      </c>
      <c r="BC28" s="11">
        <v>17.5</v>
      </c>
      <c r="BD28" s="9">
        <f t="shared" si="18"/>
        <v>2.591440841107656</v>
      </c>
      <c r="BE28" s="11">
        <v>0</v>
      </c>
      <c r="BF28" s="11"/>
      <c r="BG28" s="9" t="e">
        <f t="shared" si="19"/>
        <v>#DIV/0!</v>
      </c>
      <c r="BH28" s="11">
        <v>1005.7</v>
      </c>
      <c r="BI28" s="11"/>
      <c r="BJ28" s="9">
        <f t="shared" si="20"/>
        <v>0</v>
      </c>
      <c r="BK28" s="11">
        <v>1803.6</v>
      </c>
      <c r="BL28" s="11">
        <v>24.5</v>
      </c>
      <c r="BM28" s="9">
        <f t="shared" si="21"/>
        <v>1.3583943224661787</v>
      </c>
      <c r="BN28" s="12">
        <v>1159.3</v>
      </c>
      <c r="BO28" s="12">
        <v>24.5</v>
      </c>
      <c r="BP28" s="9">
        <f t="shared" si="22"/>
        <v>2.1133442594669196</v>
      </c>
      <c r="BQ28" s="12">
        <v>349.5</v>
      </c>
      <c r="BR28" s="12"/>
      <c r="BS28" s="9">
        <f t="shared" si="23"/>
        <v>0</v>
      </c>
      <c r="BT28" s="12"/>
      <c r="BU28" s="12"/>
      <c r="BV28" s="9" t="e">
        <f t="shared" si="24"/>
        <v>#DIV/0!</v>
      </c>
      <c r="BW28" s="13">
        <f t="shared" si="26"/>
        <v>0</v>
      </c>
      <c r="BX28" s="13">
        <f t="shared" si="25"/>
        <v>206</v>
      </c>
      <c r="BY28" s="9"/>
    </row>
    <row r="29" spans="1:77" ht="12.75">
      <c r="A29" s="6">
        <v>14</v>
      </c>
      <c r="B29" s="7" t="s">
        <v>50</v>
      </c>
      <c r="C29" s="8">
        <v>1771.5</v>
      </c>
      <c r="D29" s="8">
        <f t="shared" si="0"/>
        <v>100.4</v>
      </c>
      <c r="E29" s="9">
        <f t="shared" si="1"/>
        <v>5.667513406717471</v>
      </c>
      <c r="F29" s="10">
        <v>458.1</v>
      </c>
      <c r="G29" s="10">
        <v>4.5</v>
      </c>
      <c r="H29" s="9">
        <f t="shared" si="2"/>
        <v>0.9823182711198428</v>
      </c>
      <c r="I29" s="10">
        <v>94.5</v>
      </c>
      <c r="J29" s="10">
        <v>3.2</v>
      </c>
      <c r="K29" s="9">
        <f t="shared" si="3"/>
        <v>3.3862433862433865</v>
      </c>
      <c r="L29" s="10">
        <v>19.5</v>
      </c>
      <c r="M29" s="10"/>
      <c r="N29" s="9">
        <f t="shared" si="4"/>
        <v>0</v>
      </c>
      <c r="O29" s="10">
        <v>30.2</v>
      </c>
      <c r="P29" s="10"/>
      <c r="Q29" s="9">
        <f t="shared" si="5"/>
        <v>0</v>
      </c>
      <c r="R29" s="10">
        <v>204.2</v>
      </c>
      <c r="S29" s="10">
        <v>1</v>
      </c>
      <c r="T29" s="9">
        <f t="shared" si="6"/>
        <v>0.4897159647404506</v>
      </c>
      <c r="U29" s="10"/>
      <c r="V29" s="10">
        <v>0.3</v>
      </c>
      <c r="W29" s="9" t="e">
        <f t="shared" si="7"/>
        <v>#DIV/0!</v>
      </c>
      <c r="X29" s="10">
        <v>97</v>
      </c>
      <c r="Y29" s="10"/>
      <c r="Z29" s="9">
        <f t="shared" si="8"/>
        <v>0</v>
      </c>
      <c r="AA29" s="10">
        <v>2.7</v>
      </c>
      <c r="AB29" s="10"/>
      <c r="AC29" s="9">
        <f t="shared" si="9"/>
        <v>0</v>
      </c>
      <c r="AD29" s="10">
        <v>0</v>
      </c>
      <c r="AE29" s="10"/>
      <c r="AF29" s="9" t="e">
        <f t="shared" si="10"/>
        <v>#DIV/0!</v>
      </c>
      <c r="AG29" s="10">
        <v>1310.4</v>
      </c>
      <c r="AH29" s="10">
        <v>95.9</v>
      </c>
      <c r="AI29" s="9">
        <f t="shared" si="11"/>
        <v>7.318376068376069</v>
      </c>
      <c r="AJ29" s="9">
        <v>989.7</v>
      </c>
      <c r="AK29" s="9">
        <v>85.8</v>
      </c>
      <c r="AL29" s="9">
        <f t="shared" si="12"/>
        <v>8.669293725371324</v>
      </c>
      <c r="AM29" s="9">
        <v>90.3</v>
      </c>
      <c r="AN29" s="9">
        <v>7.5</v>
      </c>
      <c r="AO29" s="9">
        <f t="shared" si="13"/>
        <v>8.305647840531561</v>
      </c>
      <c r="AP29" s="11"/>
      <c r="AQ29" s="11"/>
      <c r="AR29" s="9" t="e">
        <f t="shared" si="14"/>
        <v>#DIV/0!</v>
      </c>
      <c r="AS29" s="10">
        <v>3</v>
      </c>
      <c r="AT29" s="10"/>
      <c r="AU29" s="9">
        <f t="shared" si="15"/>
        <v>0</v>
      </c>
      <c r="AV29" s="11">
        <v>1771.5</v>
      </c>
      <c r="AW29" s="11">
        <v>23.9</v>
      </c>
      <c r="AX29" s="9">
        <f t="shared" si="16"/>
        <v>1.3491391476150154</v>
      </c>
      <c r="AY29" s="11">
        <v>598.6</v>
      </c>
      <c r="AZ29" s="11">
        <v>14.5</v>
      </c>
      <c r="BA29" s="9">
        <f t="shared" si="17"/>
        <v>2.4223187437353824</v>
      </c>
      <c r="BB29" s="9">
        <v>598.6</v>
      </c>
      <c r="BC29" s="11">
        <v>14.5</v>
      </c>
      <c r="BD29" s="9">
        <f t="shared" si="18"/>
        <v>2.4223187437353824</v>
      </c>
      <c r="BE29" s="11">
        <v>63.7</v>
      </c>
      <c r="BF29" s="11"/>
      <c r="BG29" s="9">
        <f t="shared" si="19"/>
        <v>0</v>
      </c>
      <c r="BH29" s="11">
        <v>401.2</v>
      </c>
      <c r="BI29" s="11"/>
      <c r="BJ29" s="9">
        <f t="shared" si="20"/>
        <v>0</v>
      </c>
      <c r="BK29" s="11">
        <v>643.8</v>
      </c>
      <c r="BL29" s="11">
        <v>9.4</v>
      </c>
      <c r="BM29" s="9">
        <f t="shared" si="21"/>
        <v>1.4600807704255983</v>
      </c>
      <c r="BN29" s="12">
        <v>373.4</v>
      </c>
      <c r="BO29" s="12">
        <v>9.4</v>
      </c>
      <c r="BP29" s="9">
        <f t="shared" si="22"/>
        <v>2.5174076057846815</v>
      </c>
      <c r="BQ29" s="12">
        <v>164.7</v>
      </c>
      <c r="BR29" s="12"/>
      <c r="BS29" s="9">
        <f t="shared" si="23"/>
        <v>0</v>
      </c>
      <c r="BT29" s="12"/>
      <c r="BU29" s="12"/>
      <c r="BV29" s="9" t="e">
        <f t="shared" si="24"/>
        <v>#DIV/0!</v>
      </c>
      <c r="BW29" s="13">
        <f t="shared" si="26"/>
        <v>0</v>
      </c>
      <c r="BX29" s="13">
        <f t="shared" si="25"/>
        <v>76.5</v>
      </c>
      <c r="BY29" s="9"/>
    </row>
    <row r="30" spans="1:77" ht="12.75">
      <c r="A30" s="6">
        <v>15</v>
      </c>
      <c r="B30" s="7" t="s">
        <v>51</v>
      </c>
      <c r="C30" s="8">
        <v>19759.1</v>
      </c>
      <c r="D30" s="8">
        <f t="shared" si="0"/>
        <v>1137.9</v>
      </c>
      <c r="E30" s="9">
        <f t="shared" si="1"/>
        <v>5.758865535373576</v>
      </c>
      <c r="F30" s="10">
        <v>13766.4</v>
      </c>
      <c r="G30" s="10">
        <v>700.7</v>
      </c>
      <c r="H30" s="9">
        <f t="shared" si="2"/>
        <v>5.089929102742911</v>
      </c>
      <c r="I30" s="10">
        <v>8951.7</v>
      </c>
      <c r="J30" s="10">
        <v>523.1</v>
      </c>
      <c r="K30" s="9">
        <f t="shared" si="3"/>
        <v>5.843582783158506</v>
      </c>
      <c r="L30" s="10">
        <v>6.4</v>
      </c>
      <c r="M30" s="10"/>
      <c r="N30" s="9">
        <f t="shared" si="4"/>
        <v>0</v>
      </c>
      <c r="O30" s="10">
        <v>418.7</v>
      </c>
      <c r="P30" s="10">
        <v>24.5</v>
      </c>
      <c r="Q30" s="9">
        <f t="shared" si="5"/>
        <v>5.8514449486505855</v>
      </c>
      <c r="R30" s="10">
        <v>3290</v>
      </c>
      <c r="S30" s="10">
        <v>122.6</v>
      </c>
      <c r="T30" s="9">
        <f t="shared" si="6"/>
        <v>3.72644376899696</v>
      </c>
      <c r="U30" s="10"/>
      <c r="V30" s="10">
        <v>20.7</v>
      </c>
      <c r="W30" s="9" t="e">
        <f t="shared" si="7"/>
        <v>#DIV/0!</v>
      </c>
      <c r="X30" s="10">
        <v>1062.7</v>
      </c>
      <c r="Y30" s="10"/>
      <c r="Z30" s="9">
        <f t="shared" si="8"/>
        <v>0</v>
      </c>
      <c r="AA30" s="10">
        <v>27.8</v>
      </c>
      <c r="AB30" s="10">
        <v>5.8</v>
      </c>
      <c r="AC30" s="9">
        <f t="shared" si="9"/>
        <v>20.863309352517984</v>
      </c>
      <c r="AD30" s="10">
        <v>0</v>
      </c>
      <c r="AE30" s="10"/>
      <c r="AF30" s="9" t="e">
        <f t="shared" si="10"/>
        <v>#DIV/0!</v>
      </c>
      <c r="AG30" s="10">
        <v>5982.7</v>
      </c>
      <c r="AH30" s="10">
        <v>437.2</v>
      </c>
      <c r="AI30" s="9">
        <f t="shared" si="11"/>
        <v>7.307737309241647</v>
      </c>
      <c r="AJ30" s="9">
        <v>5043.7</v>
      </c>
      <c r="AK30" s="9">
        <v>437.2</v>
      </c>
      <c r="AL30" s="9">
        <f t="shared" si="12"/>
        <v>8.6682395860182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/>
      <c r="AU30" s="9">
        <f t="shared" si="15"/>
        <v>0</v>
      </c>
      <c r="AV30" s="11">
        <v>20642.4</v>
      </c>
      <c r="AW30" s="11">
        <v>820.6</v>
      </c>
      <c r="AX30" s="9">
        <f t="shared" si="16"/>
        <v>3.9753129481068092</v>
      </c>
      <c r="AY30" s="11">
        <v>2562.2</v>
      </c>
      <c r="AZ30" s="11">
        <v>793.6</v>
      </c>
      <c r="BA30" s="9">
        <f t="shared" si="17"/>
        <v>30.97338224962923</v>
      </c>
      <c r="BB30" s="9">
        <v>1598.6</v>
      </c>
      <c r="BC30" s="11">
        <v>48.4</v>
      </c>
      <c r="BD30" s="9">
        <f t="shared" si="18"/>
        <v>3.0276491930439136</v>
      </c>
      <c r="BE30" s="11">
        <v>350</v>
      </c>
      <c r="BF30" s="11"/>
      <c r="BG30" s="9">
        <f t="shared" si="19"/>
        <v>0</v>
      </c>
      <c r="BH30" s="11">
        <v>9870.1</v>
      </c>
      <c r="BI30" s="11"/>
      <c r="BJ30" s="9">
        <f t="shared" si="20"/>
        <v>0</v>
      </c>
      <c r="BK30" s="11">
        <v>2897.1</v>
      </c>
      <c r="BL30" s="11">
        <v>27</v>
      </c>
      <c r="BM30" s="9">
        <f t="shared" si="21"/>
        <v>0.9319664492078286</v>
      </c>
      <c r="BN30" s="12">
        <v>899.9</v>
      </c>
      <c r="BO30" s="12">
        <v>27</v>
      </c>
      <c r="BP30" s="9">
        <f t="shared" si="22"/>
        <v>3.000333370374486</v>
      </c>
      <c r="BQ30" s="12">
        <v>106.6</v>
      </c>
      <c r="BR30" s="12"/>
      <c r="BS30" s="9">
        <f t="shared" si="23"/>
        <v>0</v>
      </c>
      <c r="BT30" s="12"/>
      <c r="BU30" s="12"/>
      <c r="BV30" s="9" t="e">
        <f t="shared" si="24"/>
        <v>#DIV/0!</v>
      </c>
      <c r="BW30" s="13">
        <f t="shared" si="26"/>
        <v>-883.3000000000029</v>
      </c>
      <c r="BX30" s="13">
        <f t="shared" si="25"/>
        <v>317.30000000000007</v>
      </c>
      <c r="BY30" s="9"/>
    </row>
    <row r="31" spans="1:77" ht="12.75">
      <c r="A31" s="6">
        <v>16</v>
      </c>
      <c r="B31" s="7" t="s">
        <v>52</v>
      </c>
      <c r="C31" s="8">
        <v>2293.3</v>
      </c>
      <c r="D31" s="8">
        <f t="shared" si="0"/>
        <v>154.3</v>
      </c>
      <c r="E31" s="9">
        <f t="shared" si="1"/>
        <v>6.7282954694108925</v>
      </c>
      <c r="F31" s="10">
        <v>509.7</v>
      </c>
      <c r="G31" s="10">
        <v>17.3</v>
      </c>
      <c r="H31" s="9">
        <f t="shared" si="2"/>
        <v>3.3941534235824995</v>
      </c>
      <c r="I31" s="10">
        <v>92.2</v>
      </c>
      <c r="J31" s="10">
        <v>2.2</v>
      </c>
      <c r="K31" s="9">
        <f t="shared" si="3"/>
        <v>2.3861171366594363</v>
      </c>
      <c r="L31" s="10">
        <v>27.3</v>
      </c>
      <c r="M31" s="10"/>
      <c r="N31" s="9">
        <f t="shared" si="4"/>
        <v>0</v>
      </c>
      <c r="O31" s="10">
        <v>36.3</v>
      </c>
      <c r="P31" s="10">
        <v>-0.3</v>
      </c>
      <c r="Q31" s="9">
        <f t="shared" si="5"/>
        <v>-0.8264462809917356</v>
      </c>
      <c r="R31" s="10">
        <v>286.3</v>
      </c>
      <c r="S31" s="10">
        <v>2.1</v>
      </c>
      <c r="T31" s="9">
        <f t="shared" si="6"/>
        <v>0.7334963325183375</v>
      </c>
      <c r="U31" s="10"/>
      <c r="V31" s="10">
        <v>13.4</v>
      </c>
      <c r="W31" s="9" t="e">
        <f t="shared" si="7"/>
        <v>#DIV/0!</v>
      </c>
      <c r="X31" s="10">
        <v>59.4</v>
      </c>
      <c r="Y31" s="10"/>
      <c r="Z31" s="9">
        <f t="shared" si="8"/>
        <v>0</v>
      </c>
      <c r="AA31" s="10">
        <v>0.2</v>
      </c>
      <c r="AB31" s="10"/>
      <c r="AC31" s="9">
        <f t="shared" si="9"/>
        <v>0</v>
      </c>
      <c r="AD31" s="10">
        <v>0</v>
      </c>
      <c r="AE31" s="10"/>
      <c r="AF31" s="9" t="e">
        <f t="shared" si="10"/>
        <v>#DIV/0!</v>
      </c>
      <c r="AG31" s="10">
        <v>1695.6</v>
      </c>
      <c r="AH31" s="10">
        <v>126.7</v>
      </c>
      <c r="AI31" s="9">
        <f t="shared" si="11"/>
        <v>7.472281198395849</v>
      </c>
      <c r="AJ31" s="9">
        <v>1305.8</v>
      </c>
      <c r="AK31" s="9">
        <v>113.2</v>
      </c>
      <c r="AL31" s="9">
        <f t="shared" si="12"/>
        <v>8.669015163118395</v>
      </c>
      <c r="AM31" s="9">
        <v>92.1</v>
      </c>
      <c r="AN31" s="9">
        <v>7.7</v>
      </c>
      <c r="AO31" s="9">
        <f t="shared" si="13"/>
        <v>8.360477741585234</v>
      </c>
      <c r="AP31" s="11"/>
      <c r="AQ31" s="11"/>
      <c r="AR31" s="9" t="e">
        <f t="shared" si="14"/>
        <v>#DIV/0!</v>
      </c>
      <c r="AS31" s="10">
        <v>88</v>
      </c>
      <c r="AT31" s="10">
        <v>10.3</v>
      </c>
      <c r="AU31" s="9">
        <f t="shared" si="15"/>
        <v>11.704545454545455</v>
      </c>
      <c r="AV31" s="11">
        <v>2293.3</v>
      </c>
      <c r="AW31" s="11">
        <v>28.5</v>
      </c>
      <c r="AX31" s="9">
        <f t="shared" si="16"/>
        <v>1.2427506213753106</v>
      </c>
      <c r="AY31" s="11">
        <v>598.6</v>
      </c>
      <c r="AZ31" s="11">
        <v>14</v>
      </c>
      <c r="BA31" s="9">
        <f t="shared" si="17"/>
        <v>2.338790511192783</v>
      </c>
      <c r="BB31" s="9">
        <v>598.6</v>
      </c>
      <c r="BC31" s="11">
        <v>14</v>
      </c>
      <c r="BD31" s="9">
        <f t="shared" si="18"/>
        <v>2.338790511192783</v>
      </c>
      <c r="BE31" s="11">
        <v>0</v>
      </c>
      <c r="BF31" s="11"/>
      <c r="BG31" s="9" t="e">
        <f t="shared" si="19"/>
        <v>#DIV/0!</v>
      </c>
      <c r="BH31" s="11">
        <v>719.9</v>
      </c>
      <c r="BI31" s="11"/>
      <c r="BJ31" s="9">
        <f t="shared" si="20"/>
        <v>0</v>
      </c>
      <c r="BK31" s="11">
        <v>926.4</v>
      </c>
      <c r="BL31" s="11">
        <v>14.5</v>
      </c>
      <c r="BM31" s="9">
        <f t="shared" si="21"/>
        <v>1.5651986183074267</v>
      </c>
      <c r="BN31" s="12">
        <v>630</v>
      </c>
      <c r="BO31" s="12">
        <v>14.5</v>
      </c>
      <c r="BP31" s="9">
        <f t="shared" si="22"/>
        <v>2.301587301587302</v>
      </c>
      <c r="BQ31" s="12">
        <v>214.4</v>
      </c>
      <c r="BR31" s="12"/>
      <c r="BS31" s="9">
        <f t="shared" si="23"/>
        <v>0</v>
      </c>
      <c r="BT31" s="12"/>
      <c r="BU31" s="12"/>
      <c r="BV31" s="9" t="e">
        <f t="shared" si="24"/>
        <v>#DIV/0!</v>
      </c>
      <c r="BW31" s="13">
        <f t="shared" si="26"/>
        <v>0</v>
      </c>
      <c r="BX31" s="13">
        <f t="shared" si="25"/>
        <v>125.80000000000001</v>
      </c>
      <c r="BY31" s="9"/>
    </row>
    <row r="32" spans="1:77" ht="12.75">
      <c r="A32" s="6">
        <v>17</v>
      </c>
      <c r="B32" s="7" t="s">
        <v>53</v>
      </c>
      <c r="C32" s="8">
        <v>4151.4</v>
      </c>
      <c r="D32" s="8">
        <f t="shared" si="0"/>
        <v>304.1</v>
      </c>
      <c r="E32" s="9">
        <f t="shared" si="1"/>
        <v>7.325239678180856</v>
      </c>
      <c r="F32" s="10">
        <v>1235.8</v>
      </c>
      <c r="G32" s="10">
        <v>59.6</v>
      </c>
      <c r="H32" s="9">
        <f t="shared" si="2"/>
        <v>4.822786858715003</v>
      </c>
      <c r="I32" s="10">
        <v>883</v>
      </c>
      <c r="J32" s="10">
        <v>58.4</v>
      </c>
      <c r="K32" s="9">
        <f t="shared" si="3"/>
        <v>6.6138165345413364</v>
      </c>
      <c r="L32" s="10">
        <v>10.3</v>
      </c>
      <c r="M32" s="10"/>
      <c r="N32" s="9">
        <f t="shared" si="4"/>
        <v>0</v>
      </c>
      <c r="O32" s="10">
        <v>54.4</v>
      </c>
      <c r="P32" s="10"/>
      <c r="Q32" s="9">
        <f t="shared" si="5"/>
        <v>0</v>
      </c>
      <c r="R32" s="10">
        <v>140.9</v>
      </c>
      <c r="S32" s="10">
        <v>1</v>
      </c>
      <c r="T32" s="9">
        <f t="shared" si="6"/>
        <v>0.7097232079488999</v>
      </c>
      <c r="U32" s="10"/>
      <c r="V32" s="10"/>
      <c r="W32" s="9" t="e">
        <f t="shared" si="7"/>
        <v>#DIV/0!</v>
      </c>
      <c r="X32" s="10">
        <v>116.9</v>
      </c>
      <c r="Y32" s="10"/>
      <c r="Z32" s="9">
        <f t="shared" si="8"/>
        <v>0</v>
      </c>
      <c r="AA32" s="10">
        <v>20.2</v>
      </c>
      <c r="AB32" s="10"/>
      <c r="AC32" s="9">
        <f t="shared" si="9"/>
        <v>0</v>
      </c>
      <c r="AD32" s="10">
        <v>0</v>
      </c>
      <c r="AE32" s="10"/>
      <c r="AF32" s="9" t="e">
        <f t="shared" si="10"/>
        <v>#DIV/0!</v>
      </c>
      <c r="AG32" s="10">
        <v>2856.6</v>
      </c>
      <c r="AH32" s="10">
        <v>205</v>
      </c>
      <c r="AI32" s="9">
        <f t="shared" si="11"/>
        <v>7.176363509066723</v>
      </c>
      <c r="AJ32" s="9">
        <v>2266.9</v>
      </c>
      <c r="AK32" s="9">
        <v>196.5</v>
      </c>
      <c r="AL32" s="9">
        <f t="shared" si="12"/>
        <v>8.668225329745468</v>
      </c>
      <c r="AM32" s="9"/>
      <c r="AN32" s="9"/>
      <c r="AO32" s="9" t="e">
        <f t="shared" si="13"/>
        <v>#DIV/0!</v>
      </c>
      <c r="AP32" s="11"/>
      <c r="AQ32" s="11"/>
      <c r="AR32" s="9" t="e">
        <f t="shared" si="14"/>
        <v>#DIV/0!</v>
      </c>
      <c r="AS32" s="10">
        <v>59</v>
      </c>
      <c r="AT32" s="10">
        <v>39.5</v>
      </c>
      <c r="AU32" s="9">
        <f t="shared" si="15"/>
        <v>66.94915254237289</v>
      </c>
      <c r="AV32" s="11">
        <v>4229.8</v>
      </c>
      <c r="AW32" s="11">
        <v>37.5</v>
      </c>
      <c r="AX32" s="9">
        <f t="shared" si="16"/>
        <v>0.8865667407442431</v>
      </c>
      <c r="AY32" s="11">
        <v>754.4</v>
      </c>
      <c r="AZ32" s="11">
        <v>15</v>
      </c>
      <c r="BA32" s="9">
        <f t="shared" si="17"/>
        <v>1.9883351007423118</v>
      </c>
      <c r="BB32" s="9">
        <v>731.2</v>
      </c>
      <c r="BC32" s="11">
        <v>15</v>
      </c>
      <c r="BD32" s="9">
        <f t="shared" si="18"/>
        <v>2.051422319474836</v>
      </c>
      <c r="BE32" s="11">
        <v>0</v>
      </c>
      <c r="BF32" s="11"/>
      <c r="BG32" s="9" t="e">
        <f t="shared" si="19"/>
        <v>#DIV/0!</v>
      </c>
      <c r="BH32" s="11">
        <v>1894.4</v>
      </c>
      <c r="BI32" s="11"/>
      <c r="BJ32" s="9">
        <f t="shared" si="20"/>
        <v>0</v>
      </c>
      <c r="BK32" s="11">
        <v>1330.8</v>
      </c>
      <c r="BL32" s="11">
        <v>22.5</v>
      </c>
      <c r="BM32" s="9">
        <f t="shared" si="21"/>
        <v>1.6907123534715962</v>
      </c>
      <c r="BN32" s="12">
        <v>902.9</v>
      </c>
      <c r="BO32" s="12">
        <v>22.5</v>
      </c>
      <c r="BP32" s="9">
        <f t="shared" si="22"/>
        <v>2.4919703178646584</v>
      </c>
      <c r="BQ32" s="12">
        <v>279.4</v>
      </c>
      <c r="BR32" s="12"/>
      <c r="BS32" s="9">
        <f t="shared" si="23"/>
        <v>0</v>
      </c>
      <c r="BT32" s="12"/>
      <c r="BU32" s="12"/>
      <c r="BV32" s="9" t="e">
        <f t="shared" si="24"/>
        <v>#DIV/0!</v>
      </c>
      <c r="BW32" s="13">
        <f t="shared" si="26"/>
        <v>-78.40000000000055</v>
      </c>
      <c r="BX32" s="13">
        <f t="shared" si="25"/>
        <v>266.6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54</v>
      </c>
      <c r="B34" s="48"/>
      <c r="C34" s="14">
        <f>SUM(C16:C33)</f>
        <v>66065.40000000001</v>
      </c>
      <c r="D34" s="14">
        <f>SUM(D16:D33)</f>
        <v>4220.3</v>
      </c>
      <c r="E34" s="15">
        <f t="shared" si="1"/>
        <v>6.38806394875381</v>
      </c>
      <c r="F34" s="14">
        <f>SUM(F16:F33)</f>
        <v>23869.5</v>
      </c>
      <c r="G34" s="14">
        <f>SUM(G16:G33)</f>
        <v>1109.3999999999999</v>
      </c>
      <c r="H34" s="15">
        <f>G34/F34*100</f>
        <v>4.647772261672845</v>
      </c>
      <c r="I34" s="14">
        <f>SUM(I16:I33)</f>
        <v>12934.800000000001</v>
      </c>
      <c r="J34" s="14">
        <f>SUM(J16:J33)</f>
        <v>730.5000000000001</v>
      </c>
      <c r="K34" s="15">
        <f>J34/I34*100</f>
        <v>5.647555431858244</v>
      </c>
      <c r="L34" s="14">
        <f>SUM(L16:L33)</f>
        <v>262.70000000000005</v>
      </c>
      <c r="M34" s="14">
        <f>SUM(M16:M33)</f>
        <v>1.6</v>
      </c>
      <c r="N34" s="15">
        <f>M34/L34*100</f>
        <v>0.6090597639893414</v>
      </c>
      <c r="O34" s="14">
        <f>SUM(O16:O33)</f>
        <v>1145.5</v>
      </c>
      <c r="P34" s="14">
        <f>SUM(P16:P33)</f>
        <v>35.7</v>
      </c>
      <c r="Q34" s="15">
        <f>P34/O34*100</f>
        <v>3.116542994325622</v>
      </c>
      <c r="R34" s="14">
        <f>SUM(R16:R33)</f>
        <v>6391.499999999999</v>
      </c>
      <c r="S34" s="14">
        <f>SUM(S16:S33)</f>
        <v>243.2</v>
      </c>
      <c r="T34" s="15">
        <f>S34/R34*100</f>
        <v>3.8050535867949624</v>
      </c>
      <c r="U34" s="14">
        <f>SUM(U16:U33)</f>
        <v>0</v>
      </c>
      <c r="V34" s="14">
        <f>SUM(V16:V33)</f>
        <v>43.6</v>
      </c>
      <c r="W34" s="15" t="e">
        <f>V34/U34*100</f>
        <v>#DIV/0!</v>
      </c>
      <c r="X34" s="14">
        <f>SUM(X16:X33)</f>
        <v>2822.5</v>
      </c>
      <c r="Y34" s="14">
        <f>SUM(Y16:Y33)</f>
        <v>10</v>
      </c>
      <c r="Z34" s="15">
        <f>Y34/X34*100</f>
        <v>0.354295837023915</v>
      </c>
      <c r="AA34" s="14">
        <f>SUM(AA16:AA33)</f>
        <v>181.2</v>
      </c>
      <c r="AB34" s="14">
        <f>SUM(AB16:AB33)</f>
        <v>17.7</v>
      </c>
      <c r="AC34" s="15">
        <f>AB34/AA34*100</f>
        <v>9.7682119205298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40484.799999999996</v>
      </c>
      <c r="AH34" s="14">
        <f>SUM(AH16:AH33)</f>
        <v>2931.7999999999997</v>
      </c>
      <c r="AI34" s="15">
        <f>AH34/AG34*100</f>
        <v>7.241730229617041</v>
      </c>
      <c r="AJ34" s="14">
        <f>SUM(AJ16:AJ33)</f>
        <v>30280.7</v>
      </c>
      <c r="AK34" s="14">
        <f>SUM(AK16:AK33)</f>
        <v>2624.7</v>
      </c>
      <c r="AL34" s="15">
        <f>AK34/AJ34*100</f>
        <v>8.667897373574586</v>
      </c>
      <c r="AM34" s="14">
        <f>SUM(AM16:AM33)</f>
        <v>2615</v>
      </c>
      <c r="AN34" s="14">
        <f>SUM(AN16:AN33)</f>
        <v>217.79999999999998</v>
      </c>
      <c r="AO34" s="15">
        <f>AN34/AM34*100</f>
        <v>8.328871892925429</v>
      </c>
      <c r="AP34" s="14">
        <v>0</v>
      </c>
      <c r="AQ34" s="14">
        <f>SUM(AQ16:AQ33)</f>
        <v>0</v>
      </c>
      <c r="AR34" s="15"/>
      <c r="AS34" s="14">
        <f>SUM(AS16:AS33)</f>
        <v>1711.1000000000004</v>
      </c>
      <c r="AT34" s="14">
        <f>SUM(AT16:AT33)</f>
        <v>179.10000000000002</v>
      </c>
      <c r="AU34" s="15">
        <f t="shared" si="15"/>
        <v>10.466951084097948</v>
      </c>
      <c r="AV34" s="14">
        <f>SUM(AV16:AV33)</f>
        <v>67027.1</v>
      </c>
      <c r="AW34" s="14">
        <f>SUM(AW16:AW33)</f>
        <v>1581.3000000000002</v>
      </c>
      <c r="AX34" s="15">
        <f t="shared" si="16"/>
        <v>2.3591950121667207</v>
      </c>
      <c r="AY34" s="14">
        <f>SUM(AY16:AY33)</f>
        <v>12868</v>
      </c>
      <c r="AZ34" s="14">
        <f>SUM(AZ16:AZ33)</f>
        <v>1043.3000000000002</v>
      </c>
      <c r="BA34" s="15">
        <f t="shared" si="17"/>
        <v>8.10770904569475</v>
      </c>
      <c r="BB34" s="14">
        <f>SUM(BB16:BB33)</f>
        <v>11666.700000000003</v>
      </c>
      <c r="BC34" s="14">
        <f>SUM(BC16:BC33)</f>
        <v>298.1</v>
      </c>
      <c r="BD34" s="15">
        <f t="shared" si="18"/>
        <v>2.555135556755552</v>
      </c>
      <c r="BE34" s="14">
        <f>SUM(BE16:BE33)</f>
        <v>549.5</v>
      </c>
      <c r="BF34" s="14">
        <f>SUM(BF16:BF33)</f>
        <v>0</v>
      </c>
      <c r="BG34" s="15">
        <f t="shared" si="19"/>
        <v>0</v>
      </c>
      <c r="BH34" s="14">
        <f>SUM(BH16:BH33)</f>
        <v>24302.400000000005</v>
      </c>
      <c r="BI34" s="14">
        <f>SUM(BI16:BI33)</f>
        <v>63.2</v>
      </c>
      <c r="BJ34" s="15">
        <f t="shared" si="20"/>
        <v>0.26005661992231216</v>
      </c>
      <c r="BK34" s="14">
        <f>SUM(BK16:BK33)</f>
        <v>19966.699999999997</v>
      </c>
      <c r="BL34" s="14">
        <f>SUM(BL16:BL33)</f>
        <v>474.79999999999995</v>
      </c>
      <c r="BM34" s="15">
        <f>BL34/BK34*100</f>
        <v>2.3779593022382266</v>
      </c>
      <c r="BN34" s="14">
        <f>SUM(BN16:BN33)</f>
        <v>11323.699999999999</v>
      </c>
      <c r="BO34" s="14">
        <f>SUM(BO16:BO33)</f>
        <v>291.79999999999995</v>
      </c>
      <c r="BP34" s="15">
        <f t="shared" si="22"/>
        <v>2.5768962441604772</v>
      </c>
      <c r="BQ34" s="14">
        <f>SUM(BQ16:BQ33)</f>
        <v>2744.7</v>
      </c>
      <c r="BR34" s="14">
        <f>SUM(BR16:BR33)</f>
        <v>0</v>
      </c>
      <c r="BS34" s="15">
        <f>BR34/BQ34*100</f>
        <v>0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-961.6999999999971</v>
      </c>
      <c r="BX34" s="15">
        <f>SUM(D34-AW34)</f>
        <v>2639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FIN-Veronika</cp:lastModifiedBy>
  <cp:lastPrinted>2010-02-04T06:02:43Z</cp:lastPrinted>
  <dcterms:created xsi:type="dcterms:W3CDTF">2000-02-11T11:57:28Z</dcterms:created>
  <dcterms:modified xsi:type="dcterms:W3CDTF">2010-02-04T06:07:57Z</dcterms:modified>
  <cp:category/>
  <cp:version/>
  <cp:contentType/>
  <cp:contentStatus/>
</cp:coreProperties>
</file>