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00" windowHeight="7320" activeTab="0"/>
  </bookViews>
  <sheets>
    <sheet name="Анализ доходов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<sst xmlns="http://schemas.openxmlformats.org/spreadsheetml/2006/main" count="69" uniqueCount="67">
  <si>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</si>
  <si>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</si>
  <si>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</si>
  <si>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</si>
  <si>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</si>
  <si>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</si>
  <si>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</si>
  <si>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</si>
  <si>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</si>
  <si>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</si>
  <si>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Доходы от предпринимательской деятельности</t>
  </si>
  <si>
    <t>Единый сельскохозяйственный налог</t>
  </si>
  <si>
    <t>Дотация на выравнивание бюджетной обеспеченности</t>
  </si>
  <si>
    <t>Итого собственных доходов</t>
  </si>
  <si>
    <t>993 2 02 01001 10 0000 151</t>
  </si>
  <si>
    <t>993 1 11 05035 10 0000 120</t>
  </si>
  <si>
    <t>Субвенции на обеспечение жильем отдельных категорий граждан</t>
  </si>
  <si>
    <t>993 2 02 03024 10 0000 151</t>
  </si>
  <si>
    <t>Субвенци на выпол перед полн малообеспеч (дети-сироты)</t>
  </si>
  <si>
    <t>993 1 11 05000 10 0000 120</t>
  </si>
  <si>
    <t>993 1 14 06014 10 0000 420</t>
  </si>
  <si>
    <t>Доходы от продажи земли</t>
  </si>
  <si>
    <t>993 2 02 02004 10 0000 151</t>
  </si>
  <si>
    <t>993 2 02 02999 10 0000 151</t>
  </si>
  <si>
    <t>Субсидии на софинансирование расходов по усыплению бродячих бездомных собак</t>
  </si>
  <si>
    <t>182 1 01 02000 01 0000 110</t>
  </si>
  <si>
    <t>182 1 05 030001 0000 110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</si>
  <si>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</si>
  <si>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</si>
  <si>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Субвенции на осуществление государственных полномочий по ведению учета граждан и  обеспечение жилыми помещениями многодетных семей</t>
  </si>
  <si>
    <t>993 2 02 02068 10 0000 151</t>
  </si>
  <si>
    <t>Субсидии на комплектование книжных библиотек муниципальных образований</t>
  </si>
  <si>
    <t>0104</t>
  </si>
  <si>
    <t>0114</t>
  </si>
  <si>
    <t>Другие общегосударственные вопросы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</si>
  <si>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</si>
  <si>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</si>
  <si>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</si>
  <si>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</si>
  <si>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</si>
  <si>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</si>
  <si>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</si>
  <si>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</si>
  <si>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</si>
  <si>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</si>
  <si>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</si>
  <si>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</si>
  <si>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</si>
  <si>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Трансферты</t>
  </si>
  <si>
    <t>Другие вопросы в области жилищно-коммунального хозяйства</t>
  </si>
  <si>
    <t>В С Е Г О   Р А С Х О Д О В</t>
  </si>
  <si>
    <t>Р А С Х  О Д Ы</t>
  </si>
  <si>
    <t>Утверждено на год</t>
  </si>
  <si>
    <t>фактически исполнено</t>
  </si>
  <si>
    <t>Исполнение бюджета Цивильского городского поселения</t>
  </si>
  <si>
    <t>993 3 02 00000 10 0000 130</t>
  </si>
  <si>
    <t>Жилищное хозяйство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</si>
  <si>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</si>
  <si>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Цивильского района за 2 квартал 2009 года (тыс. рублях).</t>
  </si>
  <si>
    <t>993 20 2 04999 10 0000 151</t>
  </si>
  <si>
    <t>Межбюджетные трансфрты на выполнение общественных работ</t>
  </si>
  <si>
    <t xml:space="preserve"> Дифицит</t>
  </si>
  <si>
    <t>182 1 06 06003 10 0000 110</t>
  </si>
  <si>
    <t>182 1 08 071750 10 0000 110</t>
  </si>
  <si>
    <t>Государственная пошлина</t>
  </si>
  <si>
    <t>182 1 09 04050 10 0000 110</t>
  </si>
  <si>
    <t>Земельный налог, возникший по обязательствам до 01.01.2006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</si>
</sst>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#,##0.0"/>
    <numFmt numFmtId="170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0" fontId="0" fillId="0" borderId="0" xfId="0" applyNumberFormat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right"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69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wrapText="1"/>
    </xf>
    <xf numFmtId="168" fontId="5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23">
      <selection activeCell="A43" sqref="A43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 customHeight="1">
      <c r="A1" s="29" t="s">
        <v>54</v>
      </c>
      <c r="B1" s="30"/>
      <c r="C1" s="30"/>
      <c r="D1" s="30"/>
      <c r="E1" s="30"/>
      <c r="F1" s="30"/>
    </row>
    <row r="2" spans="1:6" ht="15.75" customHeight="1">
      <c r="A2" s="33" t="s">
        <v>58</v>
      </c>
      <c r="B2" s="34"/>
      <c r="C2" s="34"/>
      <c r="D2" s="34"/>
      <c r="E2" s="34"/>
      <c r="F2" s="34"/>
    </row>
    <row r="3" spans="1:6" ht="15.75" customHeight="1">
      <c r="A3" s="32" t="s">
        <v>4</v>
      </c>
      <c r="B3" s="31" t="s">
        <v>0</v>
      </c>
      <c r="C3" s="32" t="s">
        <v>52</v>
      </c>
      <c r="D3" s="31" t="s">
        <v>53</v>
      </c>
      <c r="E3" s="31" t="s">
        <v>7</v>
      </c>
      <c r="F3" s="31" t="s">
        <v>1</v>
      </c>
    </row>
    <row r="4" spans="1:6" ht="15.75" customHeight="1">
      <c r="A4" s="32"/>
      <c r="B4" s="31"/>
      <c r="C4" s="32"/>
      <c r="D4" s="31"/>
      <c r="E4" s="31"/>
      <c r="F4" s="31"/>
    </row>
    <row r="5" spans="1:6" ht="15.75" customHeight="1">
      <c r="A5" s="32"/>
      <c r="B5" s="31"/>
      <c r="C5" s="32"/>
      <c r="D5" s="31"/>
      <c r="E5" s="31"/>
      <c r="F5" s="31"/>
    </row>
    <row r="6" spans="1:6" ht="15.75" customHeight="1">
      <c r="A6" s="32"/>
      <c r="B6" s="31"/>
      <c r="C6" s="32"/>
      <c r="D6" s="31"/>
      <c r="E6" s="31"/>
      <c r="F6" s="31"/>
    </row>
    <row r="7" spans="1:6" ht="15.75" customHeight="1">
      <c r="A7" s="32"/>
      <c r="B7" s="31"/>
      <c r="C7" s="32"/>
      <c r="D7" s="31"/>
      <c r="E7" s="31"/>
      <c r="F7" s="31"/>
    </row>
    <row r="8" spans="1:6" ht="15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33.75" customHeight="1">
      <c r="A9" s="8" t="s">
        <v>25</v>
      </c>
      <c r="B9" s="9" t="s">
        <v>9</v>
      </c>
      <c r="C9" s="10">
        <v>13360.4</v>
      </c>
      <c r="D9" s="10">
        <v>6029.4</v>
      </c>
      <c r="E9" s="10">
        <f>SUM(C9-D9)</f>
        <v>7331</v>
      </c>
      <c r="F9" s="10">
        <f>SUM(D9/C9*100)</f>
        <v>45.128888356636025</v>
      </c>
    </row>
    <row r="10" spans="1:6" ht="12.75">
      <c r="A10" s="9" t="s">
        <v>26</v>
      </c>
      <c r="B10" s="9" t="s">
        <v>11</v>
      </c>
      <c r="C10" s="11">
        <v>5.5</v>
      </c>
      <c r="D10" s="11">
        <v>25.9</v>
      </c>
      <c r="E10" s="12">
        <f aca="true" t="shared" si="0" ref="E10:E17">SUM(C10-D10)</f>
        <v>-20.4</v>
      </c>
      <c r="F10" s="13">
        <f aca="true" t="shared" si="1" ref="F10:F16">SUM(D10/C10*100)</f>
        <v>470.9090909090909</v>
      </c>
    </row>
    <row r="11" spans="1:6" ht="12.75">
      <c r="A11" s="14" t="s">
        <v>8</v>
      </c>
      <c r="B11" s="9" t="s">
        <v>2</v>
      </c>
      <c r="C11" s="11">
        <v>484.5</v>
      </c>
      <c r="D11" s="11">
        <v>46.3</v>
      </c>
      <c r="E11" s="12">
        <f t="shared" si="0"/>
        <v>438.2</v>
      </c>
      <c r="F11" s="13">
        <f t="shared" si="1"/>
        <v>9.5562435500516</v>
      </c>
    </row>
    <row r="12" spans="1:6" ht="12.75">
      <c r="A12" s="14" t="s">
        <v>62</v>
      </c>
      <c r="B12" s="9" t="s">
        <v>6</v>
      </c>
      <c r="C12" s="11">
        <v>3290</v>
      </c>
      <c r="D12" s="11">
        <v>1762.6</v>
      </c>
      <c r="E12" s="12">
        <f t="shared" si="0"/>
        <v>1527.4</v>
      </c>
      <c r="F12" s="13">
        <f t="shared" si="1"/>
        <v>53.574468085106375</v>
      </c>
    </row>
    <row r="13" spans="1:6" ht="12.75">
      <c r="A13" s="14" t="s">
        <v>63</v>
      </c>
      <c r="B13" s="9" t="s">
        <v>64</v>
      </c>
      <c r="C13" s="11">
        <v>0</v>
      </c>
      <c r="D13" s="11">
        <v>6.8</v>
      </c>
      <c r="E13" s="12">
        <f t="shared" si="0"/>
        <v>-6.8</v>
      </c>
      <c r="F13" s="13" t="e">
        <f t="shared" si="1"/>
        <v>#DIV/0!</v>
      </c>
    </row>
    <row r="14" spans="1:6" ht="25.5">
      <c r="A14" s="14" t="s">
        <v>65</v>
      </c>
      <c r="B14" s="9" t="s">
        <v>66</v>
      </c>
      <c r="C14" s="11">
        <v>0</v>
      </c>
      <c r="D14" s="11">
        <v>0.6</v>
      </c>
      <c r="E14" s="12">
        <f t="shared" si="0"/>
        <v>-0.6</v>
      </c>
      <c r="F14" s="13" t="e">
        <f t="shared" si="1"/>
        <v>#DIV/0!</v>
      </c>
    </row>
    <row r="15" spans="1:6" ht="12.75">
      <c r="A15" s="14" t="s">
        <v>19</v>
      </c>
      <c r="B15" s="9" t="s">
        <v>5</v>
      </c>
      <c r="C15" s="11">
        <v>726.6</v>
      </c>
      <c r="D15" s="11">
        <v>372.4</v>
      </c>
      <c r="E15" s="12">
        <f t="shared" si="0"/>
        <v>354.20000000000005</v>
      </c>
      <c r="F15" s="13">
        <f t="shared" si="1"/>
        <v>51.252408477842</v>
      </c>
    </row>
    <row r="16" spans="1:6" ht="12.75">
      <c r="A16" s="14" t="s">
        <v>15</v>
      </c>
      <c r="B16" s="9" t="s">
        <v>5</v>
      </c>
      <c r="C16" s="11">
        <v>61.4</v>
      </c>
      <c r="D16" s="11">
        <v>34.1</v>
      </c>
      <c r="E16" s="12">
        <f t="shared" si="0"/>
        <v>27.299999999999997</v>
      </c>
      <c r="F16" s="13">
        <f t="shared" si="1"/>
        <v>55.537459283387626</v>
      </c>
    </row>
    <row r="17" spans="1:6" ht="12.75">
      <c r="A17" s="15" t="s">
        <v>20</v>
      </c>
      <c r="B17" s="9" t="s">
        <v>21</v>
      </c>
      <c r="C17" s="11">
        <v>0</v>
      </c>
      <c r="D17" s="11">
        <v>36.8</v>
      </c>
      <c r="E17" s="12">
        <f t="shared" si="0"/>
        <v>-36.8</v>
      </c>
      <c r="F17" s="13" t="e">
        <f>SUM(D17/C17*100)</f>
        <v>#DIV/0!</v>
      </c>
    </row>
    <row r="18" spans="1:6" ht="12.75">
      <c r="A18" s="14"/>
      <c r="B18" s="16" t="s">
        <v>13</v>
      </c>
      <c r="C18" s="17">
        <f>SUM(C9:C17)</f>
        <v>17928.4</v>
      </c>
      <c r="D18" s="17">
        <f>SUM(D9:D17)</f>
        <v>8314.9</v>
      </c>
      <c r="E18" s="17">
        <f>SUM(E9:E17)</f>
        <v>9613.500000000002</v>
      </c>
      <c r="F18" s="17" t="e">
        <f>SUM(F9:F17)</f>
        <v>#DIV/0!</v>
      </c>
    </row>
    <row r="19" spans="1:6" ht="25.5">
      <c r="A19" s="14" t="s">
        <v>14</v>
      </c>
      <c r="B19" s="9" t="s">
        <v>12</v>
      </c>
      <c r="C19" s="11">
        <v>1362.5</v>
      </c>
      <c r="D19" s="11">
        <v>865.3</v>
      </c>
      <c r="E19" s="18">
        <f>C19-D19</f>
        <v>497.20000000000005</v>
      </c>
      <c r="F19" s="13">
        <f aca="true" t="shared" si="2" ref="F19:F29">D19/C19*100</f>
        <v>63.50825688073394</v>
      </c>
    </row>
    <row r="20" spans="1:6" ht="25.5">
      <c r="A20" s="14" t="s">
        <v>17</v>
      </c>
      <c r="B20" s="9" t="s">
        <v>18</v>
      </c>
      <c r="C20" s="11">
        <v>1974.4</v>
      </c>
      <c r="D20" s="11">
        <v>611.8</v>
      </c>
      <c r="E20" s="18">
        <f>C20-D20</f>
        <v>1362.6000000000001</v>
      </c>
      <c r="F20" s="13">
        <f t="shared" si="2"/>
        <v>30.98662884927066</v>
      </c>
    </row>
    <row r="21" spans="1:6" ht="25.5">
      <c r="A21" s="14" t="s">
        <v>22</v>
      </c>
      <c r="B21" s="9" t="s">
        <v>16</v>
      </c>
      <c r="C21" s="11"/>
      <c r="D21" s="11">
        <v>0</v>
      </c>
      <c r="E21" s="18">
        <f>C21-D21</f>
        <v>0</v>
      </c>
      <c r="F21" s="13" t="e">
        <f t="shared" si="2"/>
        <v>#DIV/0!</v>
      </c>
    </row>
    <row r="22" spans="1:6" ht="38.25">
      <c r="A22" s="14" t="s">
        <v>30</v>
      </c>
      <c r="B22" s="9" t="s">
        <v>31</v>
      </c>
      <c r="C22" s="11">
        <v>122</v>
      </c>
      <c r="D22" s="11">
        <v>122</v>
      </c>
      <c r="E22" s="18">
        <f>C22-D22</f>
        <v>0</v>
      </c>
      <c r="F22" s="13">
        <f t="shared" si="2"/>
        <v>100</v>
      </c>
    </row>
    <row r="23" spans="1:6" ht="51">
      <c r="A23" s="14" t="s">
        <v>27</v>
      </c>
      <c r="B23" s="19" t="s">
        <v>28</v>
      </c>
      <c r="C23" s="11">
        <v>2387.7</v>
      </c>
      <c r="D23" s="11">
        <v>642.2</v>
      </c>
      <c r="E23" s="18">
        <f>C23-D23</f>
        <v>1745.4999999999998</v>
      </c>
      <c r="F23" s="13">
        <f t="shared" si="2"/>
        <v>26.89617623654563</v>
      </c>
    </row>
    <row r="24" spans="1:6" ht="12.75">
      <c r="A24" s="14"/>
      <c r="B24" s="9"/>
      <c r="C24" s="11"/>
      <c r="D24" s="11"/>
      <c r="E24" s="18"/>
      <c r="F24" s="13"/>
    </row>
    <row r="25" spans="1:6" ht="38.25">
      <c r="A25" s="14" t="s">
        <v>23</v>
      </c>
      <c r="B25" s="9" t="s">
        <v>24</v>
      </c>
      <c r="C25" s="11">
        <v>0</v>
      </c>
      <c r="D25" s="11">
        <v>0</v>
      </c>
      <c r="E25" s="18">
        <v>0</v>
      </c>
      <c r="F25" s="13" t="e">
        <f t="shared" si="2"/>
        <v>#DIV/0!</v>
      </c>
    </row>
    <row r="26" spans="1:6" ht="63.75">
      <c r="A26" s="14" t="s">
        <v>17</v>
      </c>
      <c r="B26" s="9" t="s">
        <v>29</v>
      </c>
      <c r="C26" s="11">
        <v>0</v>
      </c>
      <c r="D26" s="11">
        <v>0</v>
      </c>
      <c r="E26" s="18">
        <f>C26-D26</f>
        <v>0</v>
      </c>
      <c r="F26" s="13" t="e">
        <f t="shared" si="2"/>
        <v>#DIV/0!</v>
      </c>
    </row>
    <row r="27" spans="1:6" ht="25.5">
      <c r="A27" s="14" t="s">
        <v>59</v>
      </c>
      <c r="B27" s="9" t="s">
        <v>60</v>
      </c>
      <c r="C27" s="11">
        <v>419.7</v>
      </c>
      <c r="D27" s="11">
        <v>0</v>
      </c>
      <c r="E27" s="18">
        <f>C27-D27</f>
        <v>419.7</v>
      </c>
      <c r="F27" s="13">
        <f t="shared" si="2"/>
        <v>0</v>
      </c>
    </row>
    <row r="28" spans="1:6" ht="25.5">
      <c r="A28" s="27" t="s">
        <v>55</v>
      </c>
      <c r="B28" s="9" t="s">
        <v>10</v>
      </c>
      <c r="C28" s="11">
        <v>653.5</v>
      </c>
      <c r="D28" s="11">
        <v>78.3</v>
      </c>
      <c r="E28" s="18">
        <f>C28-D28</f>
        <v>575.2</v>
      </c>
      <c r="F28" s="20">
        <f t="shared" si="2"/>
        <v>11.981637337413925</v>
      </c>
    </row>
    <row r="29" spans="1:6" ht="12.75">
      <c r="A29" s="9"/>
      <c r="B29" s="16" t="s">
        <v>3</v>
      </c>
      <c r="C29" s="17">
        <f>SUM(C18:C28)</f>
        <v>24848.200000000004</v>
      </c>
      <c r="D29" s="17">
        <f>SUM(D18:D28)</f>
        <v>10634.499999999998</v>
      </c>
      <c r="E29" s="21">
        <f>SUM(E18:E28)</f>
        <v>14213.700000000004</v>
      </c>
      <c r="F29" s="22">
        <f t="shared" si="2"/>
        <v>42.797868658494366</v>
      </c>
    </row>
    <row r="30" spans="1:6" ht="12.75">
      <c r="A30" s="23"/>
      <c r="B30" s="24" t="s">
        <v>51</v>
      </c>
      <c r="C30" s="23"/>
      <c r="D30" s="23"/>
      <c r="E30" s="23"/>
      <c r="F30" s="25"/>
    </row>
    <row r="31" spans="1:6" ht="76.5">
      <c r="A31" s="2" t="s">
        <v>32</v>
      </c>
      <c r="B31" s="6" t="s">
        <v>57</v>
      </c>
      <c r="C31" s="3">
        <v>1786.8</v>
      </c>
      <c r="D31" s="3">
        <v>667.3</v>
      </c>
      <c r="E31" s="3">
        <f>C31-D31</f>
        <v>1119.5</v>
      </c>
      <c r="F31" s="4">
        <f>(D31/C31*100)</f>
        <v>37.34609357510633</v>
      </c>
    </row>
    <row r="32" spans="1:6" ht="25.5">
      <c r="A32" s="2" t="s">
        <v>33</v>
      </c>
      <c r="B32" s="6" t="s">
        <v>34</v>
      </c>
      <c r="C32" s="3">
        <v>2881.1</v>
      </c>
      <c r="D32" s="3">
        <v>2881.1</v>
      </c>
      <c r="E32" s="3">
        <f aca="true" t="shared" si="3" ref="E32:E41">C32-D32</f>
        <v>0</v>
      </c>
      <c r="F32" s="4">
        <f aca="true" t="shared" si="4" ref="F32:F41">(D32/C32*100)</f>
        <v>100</v>
      </c>
    </row>
    <row r="33" spans="1:6" ht="12.75">
      <c r="A33" s="2" t="s">
        <v>35</v>
      </c>
      <c r="B33" s="6" t="s">
        <v>56</v>
      </c>
      <c r="C33" s="3">
        <v>3044.3</v>
      </c>
      <c r="D33" s="3">
        <v>415.1</v>
      </c>
      <c r="E33" s="3">
        <f t="shared" si="3"/>
        <v>2629.2000000000003</v>
      </c>
      <c r="F33" s="4">
        <f t="shared" si="4"/>
        <v>13.635318464014714</v>
      </c>
    </row>
    <row r="34" spans="1:6" ht="12.75">
      <c r="A34" s="2" t="s">
        <v>36</v>
      </c>
      <c r="B34" s="6" t="s">
        <v>37</v>
      </c>
      <c r="C34" s="3">
        <v>2006</v>
      </c>
      <c r="D34" s="3">
        <v>384.5</v>
      </c>
      <c r="E34" s="3">
        <f t="shared" si="3"/>
        <v>1621.5</v>
      </c>
      <c r="F34" s="4">
        <f t="shared" si="4"/>
        <v>19.167497507477567</v>
      </c>
    </row>
    <row r="35" spans="1:6" ht="12.75">
      <c r="A35" s="2" t="s">
        <v>38</v>
      </c>
      <c r="B35" s="6" t="s">
        <v>39</v>
      </c>
      <c r="C35" s="3">
        <v>3752.2</v>
      </c>
      <c r="D35" s="3">
        <v>1930.2</v>
      </c>
      <c r="E35" s="3">
        <f t="shared" si="3"/>
        <v>1821.9999999999998</v>
      </c>
      <c r="F35" s="4">
        <f t="shared" si="4"/>
        <v>51.441820798464896</v>
      </c>
    </row>
    <row r="36" spans="1:6" ht="38.25">
      <c r="A36" s="2" t="s">
        <v>40</v>
      </c>
      <c r="B36" s="6" t="s">
        <v>49</v>
      </c>
      <c r="C36" s="3">
        <v>1335.7</v>
      </c>
      <c r="D36" s="3">
        <v>356.3</v>
      </c>
      <c r="E36" s="3">
        <f t="shared" si="3"/>
        <v>979.4000000000001</v>
      </c>
      <c r="F36" s="4">
        <f t="shared" si="4"/>
        <v>26.67515160589953</v>
      </c>
    </row>
    <row r="37" spans="1:6" ht="12.75">
      <c r="A37" s="2" t="s">
        <v>41</v>
      </c>
      <c r="B37" s="6" t="s">
        <v>42</v>
      </c>
      <c r="C37" s="3">
        <v>3318.4</v>
      </c>
      <c r="D37" s="3">
        <v>763.5</v>
      </c>
      <c r="E37" s="3">
        <f t="shared" si="3"/>
        <v>2554.9</v>
      </c>
      <c r="F37" s="4">
        <f t="shared" si="4"/>
        <v>23.00807618129219</v>
      </c>
    </row>
    <row r="38" spans="1:6" ht="12.75">
      <c r="A38" s="2" t="s">
        <v>43</v>
      </c>
      <c r="B38" s="6" t="s">
        <v>44</v>
      </c>
      <c r="C38" s="3">
        <v>82.4</v>
      </c>
      <c r="D38" s="3">
        <v>10.5</v>
      </c>
      <c r="E38" s="3">
        <f t="shared" si="3"/>
        <v>71.9</v>
      </c>
      <c r="F38" s="4">
        <f t="shared" si="4"/>
        <v>12.742718446601941</v>
      </c>
    </row>
    <row r="39" spans="1:6" ht="12.75">
      <c r="A39" s="2" t="s">
        <v>45</v>
      </c>
      <c r="B39" s="6" t="s">
        <v>46</v>
      </c>
      <c r="C39" s="3">
        <v>2903.3</v>
      </c>
      <c r="D39" s="3">
        <v>198.4</v>
      </c>
      <c r="E39" s="3">
        <f t="shared" si="3"/>
        <v>2704.9</v>
      </c>
      <c r="F39" s="4">
        <f t="shared" si="4"/>
        <v>6.833603141253057</v>
      </c>
    </row>
    <row r="40" spans="1:6" ht="12.75">
      <c r="A40" s="2" t="s">
        <v>47</v>
      </c>
      <c r="B40" s="6" t="s">
        <v>48</v>
      </c>
      <c r="C40" s="3">
        <v>6501.8</v>
      </c>
      <c r="D40" s="3">
        <v>3673.2</v>
      </c>
      <c r="E40" s="3">
        <f t="shared" si="3"/>
        <v>2828.6000000000004</v>
      </c>
      <c r="F40" s="4">
        <f t="shared" si="4"/>
        <v>56.49512442708172</v>
      </c>
    </row>
    <row r="41" spans="1:6" ht="12.75">
      <c r="A41" s="26"/>
      <c r="B41" s="26" t="s">
        <v>50</v>
      </c>
      <c r="C41" s="5">
        <f>SUM(C31:C40)</f>
        <v>27612.000000000004</v>
      </c>
      <c r="D41" s="5">
        <f>SUM(D31:D40)</f>
        <v>11280.099999999999</v>
      </c>
      <c r="E41" s="3">
        <f t="shared" si="3"/>
        <v>16331.900000000005</v>
      </c>
      <c r="F41" s="4">
        <f t="shared" si="4"/>
        <v>40.852165725047065</v>
      </c>
    </row>
    <row r="42" ht="12.75">
      <c r="F42" s="1"/>
    </row>
    <row r="44" spans="2:4" ht="12.75">
      <c r="B44" t="s">
        <v>61</v>
      </c>
      <c r="C44" s="28">
        <f>C29-C41</f>
        <v>-2763.7999999999993</v>
      </c>
      <c r="D44" s="28">
        <f>D29-D41</f>
        <v>-645.6000000000004</v>
      </c>
    </row>
  </sheetData>
  <mergeCells count="8">
    <mergeCell ref="A1:F1"/>
    <mergeCell ref="F3:F7"/>
    <mergeCell ref="B3:B7"/>
    <mergeCell ref="E3:E7"/>
    <mergeCell ref="C3:C7"/>
    <mergeCell ref="A2:F2"/>
    <mergeCell ref="D3:D7"/>
    <mergeCell ref="A3:A7"/>
  </mergeCells>
  <printOptions/>
  <pageMargins left="0.7874015748031497" right="0.7874015748031497" top="0.5" bottom="0.42" header="0.5118110236220472" footer="0.36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2009-07-10T13:23:44Z</cp:lastPrinted>
  <dcterms:created xsi:type="dcterms:W3CDTF">2005-03-15T05:15:37Z</dcterms:created>
  <dcterms:modified xsi:type="dcterms:W3CDTF">2009-07-10T13:23:48Z</dcterms:modified>
  <cp:category/>
  <cp:version/>
  <cp:contentType/>
  <cp:contentStatus/>
</cp:coreProperties>
</file>