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714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<sst xmlns="http://schemas.openxmlformats.org/spreadsheetml/2006/main" count="265" uniqueCount="107">
  <si>
    <t>Хозяйства</t>
  </si>
  <si>
    <t>Производство молока 0,9</t>
  </si>
  <si>
    <t>Выращивание мяса 0,9</t>
  </si>
  <si>
    <t>Расчёт условного поголовья скота 0,4</t>
  </si>
  <si>
    <t>% прироста</t>
  </si>
  <si>
    <t>Заним. Место</t>
  </si>
  <si>
    <t>Ранг хоз-ва</t>
  </si>
  <si>
    <t xml:space="preserve">% прироста </t>
  </si>
  <si>
    <t>Занимместо</t>
  </si>
  <si>
    <t>Восток</t>
  </si>
  <si>
    <t xml:space="preserve">Гигант </t>
  </si>
  <si>
    <t>Досаево</t>
  </si>
  <si>
    <t>Прогресс</t>
  </si>
  <si>
    <t>Н.Сила</t>
  </si>
  <si>
    <t>Караево</t>
  </si>
  <si>
    <t>Кр.Сормово</t>
  </si>
  <si>
    <t>Нива</t>
  </si>
  <si>
    <t>Мичуринец</t>
  </si>
  <si>
    <t>Рассвет</t>
  </si>
  <si>
    <t>Янмурзино</t>
  </si>
  <si>
    <t>КФХ В.В.А.</t>
  </si>
  <si>
    <t>% сохр</t>
  </si>
  <si>
    <t>Кол-во баллов</t>
  </si>
  <si>
    <t>ПОДВЕДЕНИЕ ИТОГОВ ЭКОНОМИЧЕСКОГО СОРЕВНОВАНИЯ</t>
  </si>
  <si>
    <t>ООО Таяб.</t>
  </si>
  <si>
    <t>ООО Шатьма</t>
  </si>
  <si>
    <t>ООО Бахча</t>
  </si>
  <si>
    <t>ООО Волит</t>
  </si>
  <si>
    <t>ООО Кр.Сорм.</t>
  </si>
  <si>
    <t>ООО Колос</t>
  </si>
  <si>
    <t>На 01.01.09</t>
  </si>
  <si>
    <t>за 1 квартал 2009 года</t>
  </si>
  <si>
    <t>На 01.04.09</t>
  </si>
  <si>
    <t>Выпуск продукции на 100 га с/х угодий 0,3</t>
  </si>
  <si>
    <t>Закупки молока от населения 0,9</t>
  </si>
  <si>
    <t>Тыс. руб</t>
  </si>
  <si>
    <t>с/у га</t>
  </si>
  <si>
    <t>На 100 га</t>
  </si>
  <si>
    <t>Заним место</t>
  </si>
  <si>
    <t>Собрано молока</t>
  </si>
  <si>
    <t>Гол. Коров</t>
  </si>
  <si>
    <t>На 1 гол.</t>
  </si>
  <si>
    <t>шатьма</t>
  </si>
  <si>
    <t>Таябинка</t>
  </si>
  <si>
    <t>ООО Кр.Сорм</t>
  </si>
  <si>
    <t>Колос</t>
  </si>
  <si>
    <t>Бахча</t>
  </si>
  <si>
    <t>Темп роста платных услуг 0,5</t>
  </si>
  <si>
    <t>Объём платных услуг на 1 работника 0,3</t>
  </si>
  <si>
    <t>Объём услуг 2008</t>
  </si>
  <si>
    <t>Объём услуг 2009</t>
  </si>
  <si>
    <t>кол-во работников на 1.01.09</t>
  </si>
  <si>
    <t>на 1 работника  в руб.</t>
  </si>
  <si>
    <t>Шатьма</t>
  </si>
  <si>
    <t>Объём вклада в  бюджеты всех уровнейг 0,9</t>
  </si>
  <si>
    <t>Коэфф. собираемости налогов 0,5</t>
  </si>
  <si>
    <t>Производство зерна 0,9</t>
  </si>
  <si>
    <t>Производство картофеля 0,9</t>
  </si>
  <si>
    <t>Платежи в бюджет тыс. руб</t>
  </si>
  <si>
    <t>На 1 га с/х угодий</t>
  </si>
  <si>
    <t>% собираемости налогов</t>
  </si>
  <si>
    <t>Занима. место</t>
  </si>
  <si>
    <t>Ранг хозяйства</t>
  </si>
  <si>
    <t>Баллы</t>
  </si>
  <si>
    <t>ООО Кр.С</t>
  </si>
  <si>
    <t>Задолженность по выплате з/п в хоз-ве 0,4</t>
  </si>
  <si>
    <t>Темпы снижения задол-ти по з/п 0,4</t>
  </si>
  <si>
    <t>Эффективность производства</t>
  </si>
  <si>
    <t>Начисление за последний месяц в тыс.руб</t>
  </si>
  <si>
    <t>Задолженность в месяцах</t>
  </si>
  <si>
    <t>задолженность на 1.01.09</t>
  </si>
  <si>
    <t>задолженность на 1.04.09</t>
  </si>
  <si>
    <t>% снижения  задолженности</t>
  </si>
  <si>
    <t>% рентабельности</t>
  </si>
  <si>
    <t>заним. Место</t>
  </si>
  <si>
    <t>ранг хозяйства</t>
  </si>
  <si>
    <t>кол-во баллов</t>
  </si>
  <si>
    <t>ООО Кр.С.</t>
  </si>
  <si>
    <t>Производство молока 0,5</t>
  </si>
  <si>
    <t>Выращивание мяса 0,5</t>
  </si>
  <si>
    <t>Выполнение плана  производства зерна 0,5</t>
  </si>
  <si>
    <t>Выполнение плана производства картофеля 0,5</t>
  </si>
  <si>
    <t>% выполнения плана</t>
  </si>
  <si>
    <t>% вып</t>
  </si>
  <si>
    <t>% вып.</t>
  </si>
  <si>
    <t>заним. место</t>
  </si>
  <si>
    <t>Ранг        хоз-ва</t>
  </si>
  <si>
    <t>ООО Кр.Сор.</t>
  </si>
  <si>
    <t xml:space="preserve">                      Сводная таблица подведения итогов экономического  оревнования за девять  месяцев  2008 года</t>
  </si>
  <si>
    <t xml:space="preserve">Поголовье  0,4 </t>
  </si>
  <si>
    <t>С/х продукция на 100 га    0,3</t>
  </si>
  <si>
    <t>Сбор молока        0,9</t>
  </si>
  <si>
    <t>Темпы платных услуг 0,5</t>
  </si>
  <si>
    <t>Платные услуги на 1 раб. 0,3</t>
  </si>
  <si>
    <t>Вклады в бюджет     0,9</t>
  </si>
  <si>
    <t>Собираемость налогов    0,5</t>
  </si>
  <si>
    <t>Темпы сниж. задолжен. по з/п 0,4</t>
  </si>
  <si>
    <t>Задолжен. По з/п в месяцах 0,4</t>
  </si>
  <si>
    <t>Эффективность ведения с\х пр-ва</t>
  </si>
  <si>
    <t>Вып.плана произ-ва зерна 0,5</t>
  </si>
  <si>
    <t>вып.плана про-ва молока 0,5</t>
  </si>
  <si>
    <t>вып.плана пр-ва мяса 0,5</t>
  </si>
  <si>
    <t>вып.плана пр-ва карт.    0,5</t>
  </si>
  <si>
    <t xml:space="preserve">Всего баллов </t>
  </si>
  <si>
    <t>Заним. места</t>
  </si>
  <si>
    <t>КФХ</t>
  </si>
  <si>
    <t>Председатель комиссии - начальник отдела экономического развития                          А. В. Михайлова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</si>
</sst>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>
      <alignment wrapText="1"/>
    </xf>
    <xf numFmtId="0" fontId="3" fillId="0" borderId="15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8" xfId="0" applyFont="1" applyBorder="1" applyAlignment="1">
      <alignment/>
    </xf>
    <xf numFmtId="2" fontId="0" fillId="0" borderId="12" xfId="0" applyNumberFormat="1" applyBorder="1" applyAlignment="1">
      <alignment/>
    </xf>
    <xf numFmtId="0" fontId="2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16" xfId="0" applyFont="1" applyBorder="1" applyAlignment="1">
      <alignment wrapText="1"/>
    </xf>
    <xf numFmtId="2" fontId="0" fillId="0" borderId="11" xfId="0" applyNumberForma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6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view="pageBreakPreview" zoomScaleSheetLayoutView="100" zoomScalePageLayoutView="0" workbookViewId="0" topLeftCell="C1">
      <selection activeCell="N25" sqref="N25"/>
    </sheetView>
  </sheetViews>
  <sheetFormatPr defaultColWidth="9.00390625" defaultRowHeight="12.75"/>
  <cols>
    <col min="1" max="1" width="12.25390625" style="0" customWidth="1"/>
    <col min="2" max="2" width="7.25390625" style="0" customWidth="1"/>
    <col min="3" max="3" width="8.00390625" style="0" customWidth="1"/>
    <col min="4" max="4" width="6.125" style="0" customWidth="1"/>
    <col min="5" max="5" width="7.25390625" style="0" customWidth="1"/>
    <col min="6" max="6" width="8.25390625" style="0" customWidth="1"/>
    <col min="7" max="7" width="8.00390625" style="0" customWidth="1"/>
    <col min="8" max="8" width="6.125" style="0" customWidth="1"/>
    <col min="9" max="9" width="6.875" style="0" customWidth="1"/>
    <col min="10" max="10" width="8.75390625" style="0" customWidth="1"/>
    <col min="11" max="11" width="7.375" style="0" customWidth="1"/>
    <col min="12" max="12" width="5.125" style="0" customWidth="1"/>
    <col min="13" max="14" width="6.25390625" style="0" customWidth="1"/>
    <col min="15" max="15" width="7.125" style="0" customWidth="1"/>
  </cols>
  <sheetData>
    <row r="2" ht="12.75">
      <c r="B2" t="s">
        <v>23</v>
      </c>
    </row>
    <row r="3" spans="10:13" ht="12.75">
      <c r="J3" s="22" t="s">
        <v>31</v>
      </c>
      <c r="K3" s="22"/>
      <c r="L3" s="22"/>
      <c r="M3" s="22"/>
    </row>
    <row r="5" spans="1:16" ht="12.75">
      <c r="A5" s="10" t="s">
        <v>0</v>
      </c>
      <c r="B5" s="11" t="s">
        <v>1</v>
      </c>
      <c r="C5" s="11"/>
      <c r="D5" s="11"/>
      <c r="E5" s="4"/>
      <c r="F5" s="12" t="s">
        <v>2</v>
      </c>
      <c r="G5" s="11"/>
      <c r="H5" s="11"/>
      <c r="I5" s="1"/>
      <c r="J5" s="11" t="s">
        <v>3</v>
      </c>
      <c r="K5" s="11"/>
      <c r="L5" s="11"/>
      <c r="M5" s="11"/>
      <c r="N5" s="4"/>
      <c r="O5" s="5"/>
      <c r="P5" s="6"/>
    </row>
    <row r="6" spans="1:15" ht="33.75">
      <c r="A6" s="3"/>
      <c r="B6" s="13" t="s">
        <v>4</v>
      </c>
      <c r="C6" s="14" t="s">
        <v>5</v>
      </c>
      <c r="D6" s="14" t="s">
        <v>6</v>
      </c>
      <c r="E6" s="14" t="s">
        <v>22</v>
      </c>
      <c r="F6" s="15" t="s">
        <v>7</v>
      </c>
      <c r="G6" s="14" t="s">
        <v>5</v>
      </c>
      <c r="H6" s="14" t="s">
        <v>6</v>
      </c>
      <c r="I6" s="14" t="s">
        <v>22</v>
      </c>
      <c r="J6" s="16" t="s">
        <v>30</v>
      </c>
      <c r="K6" s="16" t="s">
        <v>32</v>
      </c>
      <c r="L6" s="16" t="s">
        <v>21</v>
      </c>
      <c r="M6" s="14" t="s">
        <v>8</v>
      </c>
      <c r="N6" s="14" t="s">
        <v>6</v>
      </c>
      <c r="O6" s="14" t="s">
        <v>22</v>
      </c>
    </row>
    <row r="7" spans="1:15" ht="12.75">
      <c r="A7" s="3" t="s">
        <v>9</v>
      </c>
      <c r="B7" s="3">
        <v>64.4</v>
      </c>
      <c r="C7" s="3">
        <v>11</v>
      </c>
      <c r="D7" s="3">
        <v>1</v>
      </c>
      <c r="E7" s="8">
        <f aca="true" t="shared" si="0" ref="E7:E14">D7*0.9</f>
        <v>0.9</v>
      </c>
      <c r="F7" s="2">
        <v>26.9</v>
      </c>
      <c r="G7" s="2">
        <v>13</v>
      </c>
      <c r="H7" s="2">
        <v>3</v>
      </c>
      <c r="I7" s="9">
        <f>H7*0.9</f>
        <v>2.7</v>
      </c>
      <c r="J7" s="2">
        <v>64.2</v>
      </c>
      <c r="K7" s="2">
        <v>72</v>
      </c>
      <c r="L7" s="2">
        <f>K7/J7*100</f>
        <v>112.14953271028037</v>
      </c>
      <c r="M7" s="2">
        <v>3</v>
      </c>
      <c r="N7" s="2">
        <v>11</v>
      </c>
      <c r="O7" s="9">
        <f>N7*0.4</f>
        <v>4.4</v>
      </c>
    </row>
    <row r="8" spans="1:15" ht="12.75">
      <c r="A8" s="2" t="s">
        <v>10</v>
      </c>
      <c r="B8" s="2">
        <v>101.7</v>
      </c>
      <c r="C8" s="2">
        <v>6</v>
      </c>
      <c r="D8" s="3">
        <v>6</v>
      </c>
      <c r="E8" s="8">
        <f t="shared" si="0"/>
        <v>5.4</v>
      </c>
      <c r="F8" s="2">
        <v>78.6</v>
      </c>
      <c r="G8" s="2">
        <v>10</v>
      </c>
      <c r="H8" s="2">
        <v>6</v>
      </c>
      <c r="I8" s="9">
        <f aca="true" t="shared" si="1" ref="I8:I24">H8*0.9</f>
        <v>5.4</v>
      </c>
      <c r="J8" s="2">
        <v>245.3</v>
      </c>
      <c r="K8" s="2">
        <v>222</v>
      </c>
      <c r="L8" s="2">
        <f aca="true" t="shared" si="2" ref="L8:L24">K8/J8*100</f>
        <v>90.50142682429677</v>
      </c>
      <c r="M8" s="2">
        <v>8</v>
      </c>
      <c r="N8" s="2">
        <v>6</v>
      </c>
      <c r="O8" s="9">
        <f aca="true" t="shared" si="3" ref="O8:O24">N8*0.4</f>
        <v>2.4000000000000004</v>
      </c>
    </row>
    <row r="9" spans="1:15" ht="12.75">
      <c r="A9" s="2" t="s">
        <v>25</v>
      </c>
      <c r="B9" s="2">
        <v>150.2</v>
      </c>
      <c r="C9" s="2">
        <v>3</v>
      </c>
      <c r="D9" s="3">
        <v>9</v>
      </c>
      <c r="E9" s="8">
        <f t="shared" si="0"/>
        <v>8.1</v>
      </c>
      <c r="F9" s="2">
        <v>115.4</v>
      </c>
      <c r="G9" s="2">
        <v>5</v>
      </c>
      <c r="H9" s="2">
        <v>11</v>
      </c>
      <c r="I9" s="9">
        <f t="shared" si="1"/>
        <v>9.9</v>
      </c>
      <c r="J9" s="2">
        <v>100.8</v>
      </c>
      <c r="K9" s="2">
        <v>113</v>
      </c>
      <c r="L9" s="2">
        <f t="shared" si="2"/>
        <v>112.10317460317461</v>
      </c>
      <c r="M9" s="2">
        <v>3</v>
      </c>
      <c r="N9" s="2">
        <v>11</v>
      </c>
      <c r="O9" s="9">
        <f t="shared" si="3"/>
        <v>4.4</v>
      </c>
    </row>
    <row r="10" spans="1:15" ht="12.75">
      <c r="A10" s="2" t="s">
        <v>24</v>
      </c>
      <c r="B10" s="2">
        <v>0</v>
      </c>
      <c r="C10" s="2"/>
      <c r="D10" s="3">
        <v>0</v>
      </c>
      <c r="E10" s="8">
        <f t="shared" si="0"/>
        <v>0</v>
      </c>
      <c r="F10" s="2">
        <v>97</v>
      </c>
      <c r="G10" s="2">
        <v>7</v>
      </c>
      <c r="H10" s="2">
        <v>9</v>
      </c>
      <c r="I10" s="9">
        <f t="shared" si="1"/>
        <v>8.1</v>
      </c>
      <c r="J10" s="2">
        <v>1144.5</v>
      </c>
      <c r="K10" s="2">
        <v>1410</v>
      </c>
      <c r="L10" s="2">
        <f t="shared" si="2"/>
        <v>123.19790301441678</v>
      </c>
      <c r="M10" s="2">
        <v>2</v>
      </c>
      <c r="N10" s="2">
        <v>12</v>
      </c>
      <c r="O10" s="9">
        <f t="shared" si="3"/>
        <v>4.800000000000001</v>
      </c>
    </row>
    <row r="11" spans="1:15" ht="12.75">
      <c r="A11" s="2" t="s">
        <v>11</v>
      </c>
      <c r="B11" s="2">
        <v>82</v>
      </c>
      <c r="C11" s="2">
        <v>8</v>
      </c>
      <c r="D11" s="3">
        <v>4</v>
      </c>
      <c r="E11" s="8">
        <f t="shared" si="0"/>
        <v>3.6</v>
      </c>
      <c r="F11" s="2">
        <v>81.7</v>
      </c>
      <c r="G11" s="2">
        <v>9</v>
      </c>
      <c r="H11" s="2">
        <v>7</v>
      </c>
      <c r="I11" s="9">
        <f t="shared" si="1"/>
        <v>6.3</v>
      </c>
      <c r="J11" s="2">
        <v>355.2</v>
      </c>
      <c r="K11" s="2">
        <v>302</v>
      </c>
      <c r="L11" s="2">
        <f t="shared" si="2"/>
        <v>85.02252252252252</v>
      </c>
      <c r="M11" s="2">
        <v>11</v>
      </c>
      <c r="N11" s="2">
        <v>3</v>
      </c>
      <c r="O11" s="9">
        <f t="shared" si="3"/>
        <v>1.2000000000000002</v>
      </c>
    </row>
    <row r="12" spans="1:15" ht="12.75">
      <c r="A12" s="2" t="s">
        <v>12</v>
      </c>
      <c r="B12" s="2">
        <v>120.4</v>
      </c>
      <c r="C12" s="2">
        <v>4</v>
      </c>
      <c r="D12" s="3">
        <v>8</v>
      </c>
      <c r="E12" s="8">
        <f t="shared" si="0"/>
        <v>7.2</v>
      </c>
      <c r="F12" s="2">
        <v>16.6</v>
      </c>
      <c r="G12" s="2">
        <v>14</v>
      </c>
      <c r="H12" s="2">
        <v>2</v>
      </c>
      <c r="I12" s="9">
        <f t="shared" si="1"/>
        <v>1.8</v>
      </c>
      <c r="J12" s="2">
        <v>94.8</v>
      </c>
      <c r="K12" s="2">
        <v>80</v>
      </c>
      <c r="L12" s="2">
        <f t="shared" si="2"/>
        <v>84.38818565400844</v>
      </c>
      <c r="M12" s="2">
        <v>12</v>
      </c>
      <c r="N12" s="2">
        <v>2</v>
      </c>
      <c r="O12" s="9">
        <f t="shared" si="3"/>
        <v>0.8</v>
      </c>
    </row>
    <row r="13" spans="1:15" ht="12.75">
      <c r="A13" s="2" t="s">
        <v>13</v>
      </c>
      <c r="B13" s="2">
        <v>0</v>
      </c>
      <c r="C13" s="2"/>
      <c r="D13" s="3">
        <v>0</v>
      </c>
      <c r="E13" s="8">
        <f t="shared" si="0"/>
        <v>0</v>
      </c>
      <c r="F13" s="2">
        <v>95.2</v>
      </c>
      <c r="G13" s="2">
        <v>8</v>
      </c>
      <c r="H13" s="2">
        <v>8</v>
      </c>
      <c r="I13" s="9">
        <f t="shared" si="1"/>
        <v>7.2</v>
      </c>
      <c r="J13" s="2">
        <v>13</v>
      </c>
      <c r="K13" s="2">
        <v>12</v>
      </c>
      <c r="L13" s="2">
        <f t="shared" si="2"/>
        <v>92.3076923076923</v>
      </c>
      <c r="M13" s="2">
        <v>7</v>
      </c>
      <c r="N13" s="2">
        <v>7</v>
      </c>
      <c r="O13" s="9">
        <f t="shared" si="3"/>
        <v>2.8000000000000003</v>
      </c>
    </row>
    <row r="14" spans="1:15" ht="12.75">
      <c r="A14" s="2" t="s">
        <v>14</v>
      </c>
      <c r="B14" s="2">
        <v>100.9</v>
      </c>
      <c r="C14" s="2">
        <v>7</v>
      </c>
      <c r="D14" s="3">
        <v>5</v>
      </c>
      <c r="E14" s="8">
        <f t="shared" si="0"/>
        <v>4.5</v>
      </c>
      <c r="F14" s="2">
        <v>164.4</v>
      </c>
      <c r="G14" s="2">
        <v>3</v>
      </c>
      <c r="H14" s="2">
        <v>13</v>
      </c>
      <c r="I14" s="9">
        <f t="shared" si="1"/>
        <v>11.700000000000001</v>
      </c>
      <c r="J14" s="2">
        <v>543</v>
      </c>
      <c r="K14" s="2">
        <v>490</v>
      </c>
      <c r="L14" s="2">
        <f t="shared" si="2"/>
        <v>90.23941068139963</v>
      </c>
      <c r="M14" s="2">
        <v>9</v>
      </c>
      <c r="N14" s="2">
        <v>5</v>
      </c>
      <c r="O14" s="9">
        <f t="shared" si="3"/>
        <v>2</v>
      </c>
    </row>
    <row r="15" spans="1:15" ht="12.75">
      <c r="A15" s="2" t="s">
        <v>15</v>
      </c>
      <c r="B15" s="2">
        <v>0</v>
      </c>
      <c r="C15" s="2"/>
      <c r="D15" s="3">
        <v>0</v>
      </c>
      <c r="E15" s="8">
        <f aca="true" t="shared" si="4" ref="E15:E24">D15*0.9</f>
        <v>0</v>
      </c>
      <c r="F15" s="2">
        <v>0</v>
      </c>
      <c r="G15" s="2">
        <v>16</v>
      </c>
      <c r="H15" s="2">
        <v>0</v>
      </c>
      <c r="I15" s="9">
        <f t="shared" si="1"/>
        <v>0</v>
      </c>
      <c r="J15" s="2">
        <v>45</v>
      </c>
      <c r="K15" s="2">
        <v>0</v>
      </c>
      <c r="L15" s="2">
        <f t="shared" si="2"/>
        <v>0</v>
      </c>
      <c r="M15" s="2">
        <v>14</v>
      </c>
      <c r="N15" s="2">
        <v>0</v>
      </c>
      <c r="O15" s="9">
        <f t="shared" si="3"/>
        <v>0</v>
      </c>
    </row>
    <row r="16" spans="1:15" ht="12.75">
      <c r="A16" s="2" t="s">
        <v>28</v>
      </c>
      <c r="B16" s="2">
        <v>335.7</v>
      </c>
      <c r="C16" s="2">
        <v>1</v>
      </c>
      <c r="D16" s="3">
        <v>11</v>
      </c>
      <c r="E16" s="8">
        <f t="shared" si="4"/>
        <v>9.9</v>
      </c>
      <c r="F16" s="2">
        <v>155.7</v>
      </c>
      <c r="G16" s="2">
        <v>4</v>
      </c>
      <c r="H16" s="2">
        <v>12</v>
      </c>
      <c r="I16" s="9">
        <f t="shared" si="1"/>
        <v>10.8</v>
      </c>
      <c r="J16" s="2">
        <v>466.1</v>
      </c>
      <c r="K16" s="2">
        <v>488</v>
      </c>
      <c r="L16" s="2">
        <f t="shared" si="2"/>
        <v>104.69856254022743</v>
      </c>
      <c r="M16" s="2">
        <v>4</v>
      </c>
      <c r="N16" s="2">
        <v>10</v>
      </c>
      <c r="O16" s="9">
        <f t="shared" si="3"/>
        <v>4</v>
      </c>
    </row>
    <row r="17" spans="1:15" ht="12.75">
      <c r="A17" s="2" t="s">
        <v>27</v>
      </c>
      <c r="B17" s="2">
        <v>180.1</v>
      </c>
      <c r="C17" s="2">
        <v>2</v>
      </c>
      <c r="D17" s="3">
        <v>10</v>
      </c>
      <c r="E17" s="8">
        <f t="shared" si="4"/>
        <v>9</v>
      </c>
      <c r="F17" s="2">
        <v>67.5</v>
      </c>
      <c r="G17" s="2">
        <v>11</v>
      </c>
      <c r="H17" s="2">
        <v>5</v>
      </c>
      <c r="I17" s="9">
        <f t="shared" si="1"/>
        <v>4.5</v>
      </c>
      <c r="J17" s="2">
        <v>122.6</v>
      </c>
      <c r="K17" s="2">
        <v>115</v>
      </c>
      <c r="L17" s="2">
        <f t="shared" si="2"/>
        <v>93.80097879282219</v>
      </c>
      <c r="M17" s="2">
        <v>6</v>
      </c>
      <c r="N17" s="2">
        <v>8</v>
      </c>
      <c r="O17" s="9">
        <f t="shared" si="3"/>
        <v>3.2</v>
      </c>
    </row>
    <row r="18" spans="1:15" ht="12.75">
      <c r="A18" s="2" t="s">
        <v>29</v>
      </c>
      <c r="B18" s="2">
        <v>0</v>
      </c>
      <c r="C18" s="2"/>
      <c r="D18" s="3">
        <v>0</v>
      </c>
      <c r="E18" s="8">
        <f t="shared" si="4"/>
        <v>0</v>
      </c>
      <c r="F18" s="2">
        <v>0</v>
      </c>
      <c r="G18" s="2"/>
      <c r="H18" s="2">
        <v>0</v>
      </c>
      <c r="I18" s="9">
        <f t="shared" si="1"/>
        <v>0</v>
      </c>
      <c r="J18" s="2">
        <v>0</v>
      </c>
      <c r="K18" s="2">
        <v>0</v>
      </c>
      <c r="L18" s="2">
        <v>0</v>
      </c>
      <c r="M18" s="2"/>
      <c r="N18" s="2">
        <v>0</v>
      </c>
      <c r="O18" s="9">
        <f t="shared" si="3"/>
        <v>0</v>
      </c>
    </row>
    <row r="19" spans="1:15" ht="12.75">
      <c r="A19" s="2" t="s">
        <v>16</v>
      </c>
      <c r="B19" s="2">
        <v>78.7</v>
      </c>
      <c r="C19" s="2">
        <v>9</v>
      </c>
      <c r="D19" s="3">
        <v>3</v>
      </c>
      <c r="E19" s="8">
        <f t="shared" si="4"/>
        <v>2.7</v>
      </c>
      <c r="F19" s="2">
        <v>54.7</v>
      </c>
      <c r="G19" s="2">
        <v>12</v>
      </c>
      <c r="H19" s="2">
        <v>4</v>
      </c>
      <c r="I19" s="9">
        <f t="shared" si="1"/>
        <v>3.6</v>
      </c>
      <c r="J19" s="2">
        <v>388.7</v>
      </c>
      <c r="K19" s="2">
        <v>373</v>
      </c>
      <c r="L19" s="2">
        <f t="shared" si="2"/>
        <v>95.96089529199897</v>
      </c>
      <c r="M19" s="2">
        <v>5</v>
      </c>
      <c r="N19" s="2">
        <v>9</v>
      </c>
      <c r="O19" s="9">
        <f t="shared" si="3"/>
        <v>3.6</v>
      </c>
    </row>
    <row r="20" spans="1:15" ht="12.75">
      <c r="A20" s="2" t="s">
        <v>17</v>
      </c>
      <c r="B20" s="2">
        <v>0</v>
      </c>
      <c r="C20" s="2"/>
      <c r="D20" s="3">
        <v>0</v>
      </c>
      <c r="E20" s="8">
        <f t="shared" si="4"/>
        <v>0</v>
      </c>
      <c r="F20" s="2">
        <v>0</v>
      </c>
      <c r="G20" s="2"/>
      <c r="H20" s="2">
        <v>0</v>
      </c>
      <c r="I20" s="9">
        <f t="shared" si="1"/>
        <v>0</v>
      </c>
      <c r="J20" s="2">
        <v>0</v>
      </c>
      <c r="K20" s="2">
        <v>0</v>
      </c>
      <c r="L20" s="2">
        <v>0</v>
      </c>
      <c r="M20" s="2"/>
      <c r="N20" s="2">
        <v>0</v>
      </c>
      <c r="O20" s="9">
        <f t="shared" si="3"/>
        <v>0</v>
      </c>
    </row>
    <row r="21" spans="1:15" ht="12.75">
      <c r="A21" s="2" t="s">
        <v>18</v>
      </c>
      <c r="B21" s="2">
        <v>0</v>
      </c>
      <c r="C21" s="2"/>
      <c r="D21" s="3">
        <v>0</v>
      </c>
      <c r="E21" s="8">
        <f t="shared" si="4"/>
        <v>0</v>
      </c>
      <c r="F21" s="2">
        <v>100</v>
      </c>
      <c r="G21" s="2">
        <v>6</v>
      </c>
      <c r="H21" s="2">
        <v>10</v>
      </c>
      <c r="I21" s="9">
        <f t="shared" si="1"/>
        <v>9</v>
      </c>
      <c r="J21" s="2">
        <v>63</v>
      </c>
      <c r="K21" s="2">
        <v>0</v>
      </c>
      <c r="L21" s="2">
        <f t="shared" si="2"/>
        <v>0</v>
      </c>
      <c r="M21" s="2"/>
      <c r="N21" s="2">
        <v>0</v>
      </c>
      <c r="O21" s="9">
        <f t="shared" si="3"/>
        <v>0</v>
      </c>
    </row>
    <row r="22" spans="1:15" ht="12.75">
      <c r="A22" s="2" t="s">
        <v>19</v>
      </c>
      <c r="B22" s="2">
        <v>72.4</v>
      </c>
      <c r="C22" s="2">
        <v>10</v>
      </c>
      <c r="D22" s="3">
        <v>2</v>
      </c>
      <c r="E22" s="8">
        <f t="shared" si="4"/>
        <v>1.8</v>
      </c>
      <c r="F22" s="2">
        <v>3.2</v>
      </c>
      <c r="G22" s="2">
        <v>15</v>
      </c>
      <c r="H22" s="2">
        <v>1</v>
      </c>
      <c r="I22" s="9">
        <f t="shared" si="1"/>
        <v>0.9</v>
      </c>
      <c r="J22" s="2">
        <v>109.3</v>
      </c>
      <c r="K22" s="2">
        <v>155</v>
      </c>
      <c r="L22" s="2">
        <f t="shared" si="2"/>
        <v>141.81152790484904</v>
      </c>
      <c r="M22" s="2">
        <v>1</v>
      </c>
      <c r="N22" s="2">
        <v>13</v>
      </c>
      <c r="O22" s="9">
        <f t="shared" si="3"/>
        <v>5.2</v>
      </c>
    </row>
    <row r="23" spans="1:15" ht="12.75">
      <c r="A23" s="2" t="s">
        <v>26</v>
      </c>
      <c r="B23" s="2">
        <v>0</v>
      </c>
      <c r="C23" s="2"/>
      <c r="D23" s="3">
        <v>0</v>
      </c>
      <c r="E23" s="8">
        <f t="shared" si="4"/>
        <v>0</v>
      </c>
      <c r="F23" s="2">
        <v>344.4</v>
      </c>
      <c r="G23" s="2">
        <v>1</v>
      </c>
      <c r="H23" s="2">
        <v>15</v>
      </c>
      <c r="I23" s="9">
        <f t="shared" si="1"/>
        <v>13.5</v>
      </c>
      <c r="J23" s="2">
        <v>30</v>
      </c>
      <c r="K23" s="2">
        <v>6</v>
      </c>
      <c r="L23" s="2">
        <f t="shared" si="2"/>
        <v>20</v>
      </c>
      <c r="M23" s="2">
        <v>13</v>
      </c>
      <c r="N23" s="2">
        <v>1</v>
      </c>
      <c r="O23" s="9">
        <f t="shared" si="3"/>
        <v>0.4</v>
      </c>
    </row>
    <row r="24" spans="1:15" ht="12.75">
      <c r="A24" s="7" t="s">
        <v>20</v>
      </c>
      <c r="B24" s="2">
        <v>104.7</v>
      </c>
      <c r="C24" s="2">
        <v>5</v>
      </c>
      <c r="D24" s="17">
        <v>7</v>
      </c>
      <c r="E24" s="18">
        <f t="shared" si="4"/>
        <v>6.3</v>
      </c>
      <c r="F24" s="17">
        <v>233.4</v>
      </c>
      <c r="G24" s="2">
        <v>2</v>
      </c>
      <c r="H24" s="2">
        <v>14</v>
      </c>
      <c r="I24" s="9">
        <f t="shared" si="1"/>
        <v>12.6</v>
      </c>
      <c r="J24" s="2">
        <v>1537.2</v>
      </c>
      <c r="K24" s="2">
        <v>1366</v>
      </c>
      <c r="L24" s="2">
        <f t="shared" si="2"/>
        <v>88.86286755139214</v>
      </c>
      <c r="M24" s="2">
        <v>10</v>
      </c>
      <c r="N24" s="2">
        <v>4</v>
      </c>
      <c r="O24" s="9">
        <f t="shared" si="3"/>
        <v>1.6</v>
      </c>
    </row>
    <row r="25" spans="4:6" ht="12.75">
      <c r="D25" s="19"/>
      <c r="E25" s="20"/>
      <c r="F25" s="19"/>
    </row>
    <row r="26" spans="4:6" ht="12.75">
      <c r="D26" s="19"/>
      <c r="E26" s="20"/>
      <c r="F26" s="19"/>
    </row>
    <row r="27" spans="4:6" ht="12.75">
      <c r="D27" s="19"/>
      <c r="E27" s="20"/>
      <c r="F27" s="19"/>
    </row>
    <row r="28" spans="4:6" ht="12.75">
      <c r="D28" s="19"/>
      <c r="E28" s="20"/>
      <c r="F28" s="19"/>
    </row>
    <row r="29" spans="4:6" ht="12.75">
      <c r="D29" s="19"/>
      <c r="E29" s="20"/>
      <c r="F29" s="19"/>
    </row>
    <row r="30" spans="4:6" ht="12.75">
      <c r="D30" s="19"/>
      <c r="E30" s="20"/>
      <c r="F30" s="19"/>
    </row>
    <row r="31" spans="4:6" ht="12.75">
      <c r="D31" s="19"/>
      <c r="E31" s="20"/>
      <c r="F31" s="19"/>
    </row>
    <row r="32" spans="4:6" ht="12.75">
      <c r="D32" s="19"/>
      <c r="E32" s="20"/>
      <c r="F32" s="19"/>
    </row>
  </sheetData>
  <sheetProtection/>
  <mergeCells count="1">
    <mergeCell ref="J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A1" sqref="A1:M24"/>
    </sheetView>
  </sheetViews>
  <sheetFormatPr defaultColWidth="9.00390625" defaultRowHeight="12.75"/>
  <sheetData>
    <row r="2" ht="12.75">
      <c r="B2" t="s">
        <v>23</v>
      </c>
    </row>
    <row r="5" spans="1:13" ht="12.75">
      <c r="A5" s="10" t="s">
        <v>0</v>
      </c>
      <c r="B5" s="12" t="s">
        <v>33</v>
      </c>
      <c r="C5" s="11"/>
      <c r="D5" s="11"/>
      <c r="E5" s="11"/>
      <c r="F5" s="11"/>
      <c r="G5" s="5"/>
      <c r="H5" s="11" t="s">
        <v>34</v>
      </c>
      <c r="I5" s="11"/>
      <c r="J5" s="11"/>
      <c r="K5" s="11"/>
      <c r="L5" s="4"/>
      <c r="M5" s="5"/>
    </row>
    <row r="6" spans="1:13" ht="22.5">
      <c r="A6" s="3"/>
      <c r="B6" s="13" t="s">
        <v>35</v>
      </c>
      <c r="C6" s="14" t="s">
        <v>36</v>
      </c>
      <c r="D6" s="14" t="s">
        <v>37</v>
      </c>
      <c r="E6" s="14" t="s">
        <v>38</v>
      </c>
      <c r="F6" s="14" t="s">
        <v>6</v>
      </c>
      <c r="G6" s="14" t="s">
        <v>22</v>
      </c>
      <c r="H6" s="16" t="s">
        <v>39</v>
      </c>
      <c r="I6" s="16" t="s">
        <v>40</v>
      </c>
      <c r="J6" s="16" t="s">
        <v>41</v>
      </c>
      <c r="K6" s="14" t="s">
        <v>8</v>
      </c>
      <c r="L6" s="14" t="s">
        <v>6</v>
      </c>
      <c r="M6" s="14" t="s">
        <v>22</v>
      </c>
    </row>
    <row r="7" spans="1:13" ht="12.75">
      <c r="A7" s="3" t="s">
        <v>9</v>
      </c>
      <c r="B7" s="3">
        <v>394</v>
      </c>
      <c r="C7" s="3">
        <v>1535</v>
      </c>
      <c r="D7" s="3">
        <f>B7/C7*100</f>
        <v>25.667752442996743</v>
      </c>
      <c r="E7" s="3">
        <v>16</v>
      </c>
      <c r="F7" s="3">
        <v>2</v>
      </c>
      <c r="G7" s="8">
        <f aca="true" t="shared" si="0" ref="G7:G24">F7*0.3</f>
        <v>0.6</v>
      </c>
      <c r="H7" s="2"/>
      <c r="I7" s="2"/>
      <c r="J7" s="2"/>
      <c r="K7" s="2"/>
      <c r="L7" s="2"/>
      <c r="M7" s="9">
        <f>L7*0.4</f>
        <v>0</v>
      </c>
    </row>
    <row r="8" spans="1:13" ht="12.75">
      <c r="A8" s="2" t="s">
        <v>10</v>
      </c>
      <c r="B8" s="2">
        <v>1388</v>
      </c>
      <c r="C8" s="2">
        <v>2576</v>
      </c>
      <c r="D8" s="3">
        <f>B8/C8*100</f>
        <v>53.881987577639755</v>
      </c>
      <c r="E8" s="3">
        <v>14</v>
      </c>
      <c r="F8" s="3">
        <v>4</v>
      </c>
      <c r="G8" s="8">
        <f t="shared" si="0"/>
        <v>1.2</v>
      </c>
      <c r="H8" s="2"/>
      <c r="I8" s="2"/>
      <c r="J8" s="2"/>
      <c r="K8" s="2"/>
      <c r="L8" s="2"/>
      <c r="M8" s="9">
        <f>L8*0.9</f>
        <v>0</v>
      </c>
    </row>
    <row r="9" spans="1:13" ht="12.75">
      <c r="A9" s="2" t="s">
        <v>42</v>
      </c>
      <c r="B9" s="2">
        <v>421</v>
      </c>
      <c r="C9" s="2">
        <v>403</v>
      </c>
      <c r="D9" s="3">
        <f aca="true" t="shared" si="1" ref="D9:D24">B9/C9*100</f>
        <v>104.46650124069478</v>
      </c>
      <c r="E9" s="3">
        <v>11</v>
      </c>
      <c r="F9" s="3">
        <v>7</v>
      </c>
      <c r="G9" s="8">
        <f t="shared" si="0"/>
        <v>2.1</v>
      </c>
      <c r="H9" s="2"/>
      <c r="I9" s="2">
        <v>257</v>
      </c>
      <c r="J9" s="2">
        <f>H9/I9</f>
        <v>0</v>
      </c>
      <c r="K9" s="2"/>
      <c r="L9" s="2"/>
      <c r="M9" s="9">
        <f aca="true" t="shared" si="2" ref="M9:M23">L9*0.9</f>
        <v>0</v>
      </c>
    </row>
    <row r="10" spans="1:13" ht="12.75">
      <c r="A10" s="2" t="s">
        <v>43</v>
      </c>
      <c r="B10" s="2">
        <v>1134</v>
      </c>
      <c r="C10" s="2">
        <v>2057</v>
      </c>
      <c r="D10" s="3">
        <f t="shared" si="1"/>
        <v>55.12882839086048</v>
      </c>
      <c r="E10" s="3">
        <v>13</v>
      </c>
      <c r="F10" s="3">
        <v>5</v>
      </c>
      <c r="G10" s="8">
        <f t="shared" si="0"/>
        <v>1.5</v>
      </c>
      <c r="H10" s="2"/>
      <c r="I10" s="2"/>
      <c r="J10" s="2"/>
      <c r="K10" s="2"/>
      <c r="L10" s="2"/>
      <c r="M10" s="9">
        <f t="shared" si="2"/>
        <v>0</v>
      </c>
    </row>
    <row r="11" spans="1:13" ht="12.75">
      <c r="A11" s="2" t="s">
        <v>11</v>
      </c>
      <c r="B11" s="2">
        <v>1204</v>
      </c>
      <c r="C11" s="2">
        <v>998</v>
      </c>
      <c r="D11" s="3">
        <f t="shared" si="1"/>
        <v>120.64128256513027</v>
      </c>
      <c r="E11" s="3">
        <v>8</v>
      </c>
      <c r="F11" s="3">
        <v>10</v>
      </c>
      <c r="G11" s="8">
        <f t="shared" si="0"/>
        <v>3</v>
      </c>
      <c r="H11" s="2"/>
      <c r="I11" s="2"/>
      <c r="J11" s="2"/>
      <c r="K11" s="2"/>
      <c r="L11" s="2"/>
      <c r="M11" s="9">
        <f t="shared" si="2"/>
        <v>0</v>
      </c>
    </row>
    <row r="12" spans="1:13" ht="12.75">
      <c r="A12" s="2" t="s">
        <v>12</v>
      </c>
      <c r="B12" s="2">
        <v>441</v>
      </c>
      <c r="C12" s="2">
        <v>850</v>
      </c>
      <c r="D12" s="3">
        <f t="shared" si="1"/>
        <v>51.88235294117647</v>
      </c>
      <c r="E12" s="3">
        <v>15</v>
      </c>
      <c r="F12" s="3">
        <v>3</v>
      </c>
      <c r="G12" s="8">
        <f t="shared" si="0"/>
        <v>0.8999999999999999</v>
      </c>
      <c r="H12" s="2"/>
      <c r="I12" s="2"/>
      <c r="J12" s="2"/>
      <c r="K12" s="2"/>
      <c r="L12" s="2"/>
      <c r="M12" s="9">
        <f t="shared" si="2"/>
        <v>0</v>
      </c>
    </row>
    <row r="13" spans="1:13" ht="12.75">
      <c r="A13" s="2" t="s">
        <v>13</v>
      </c>
      <c r="B13" s="2">
        <v>73</v>
      </c>
      <c r="C13" s="2">
        <v>571</v>
      </c>
      <c r="D13" s="3">
        <f t="shared" si="1"/>
        <v>12.784588441331</v>
      </c>
      <c r="E13" s="3">
        <v>17</v>
      </c>
      <c r="F13" s="3">
        <v>1</v>
      </c>
      <c r="G13" s="8">
        <f t="shared" si="0"/>
        <v>0.3</v>
      </c>
      <c r="H13" s="2"/>
      <c r="I13" s="2"/>
      <c r="J13" s="2"/>
      <c r="K13" s="2"/>
      <c r="L13" s="2"/>
      <c r="M13" s="9">
        <f t="shared" si="2"/>
        <v>0</v>
      </c>
    </row>
    <row r="14" spans="1:13" ht="12.75">
      <c r="A14" s="2" t="s">
        <v>14</v>
      </c>
      <c r="B14" s="2">
        <v>3896</v>
      </c>
      <c r="C14" s="2">
        <v>1995</v>
      </c>
      <c r="D14" s="3">
        <f t="shared" si="1"/>
        <v>195.28822055137846</v>
      </c>
      <c r="E14" s="3">
        <v>5</v>
      </c>
      <c r="F14" s="3">
        <v>13</v>
      </c>
      <c r="G14" s="8">
        <f t="shared" si="0"/>
        <v>3.9</v>
      </c>
      <c r="H14" s="2">
        <v>237</v>
      </c>
      <c r="I14" s="2">
        <v>273</v>
      </c>
      <c r="J14" s="2">
        <f>H14/I14</f>
        <v>0.8681318681318682</v>
      </c>
      <c r="K14" s="2">
        <v>2</v>
      </c>
      <c r="L14" s="2">
        <v>1</v>
      </c>
      <c r="M14" s="9">
        <f t="shared" si="2"/>
        <v>0.9</v>
      </c>
    </row>
    <row r="15" spans="1:13" ht="12.75">
      <c r="A15" s="2" t="s">
        <v>15</v>
      </c>
      <c r="B15" s="2">
        <v>2378</v>
      </c>
      <c r="C15" s="2">
        <v>1212</v>
      </c>
      <c r="D15" s="3">
        <f t="shared" si="1"/>
        <v>196.20462046204622</v>
      </c>
      <c r="E15" s="3">
        <v>4</v>
      </c>
      <c r="F15" s="3">
        <v>14</v>
      </c>
      <c r="G15" s="8">
        <f t="shared" si="0"/>
        <v>4.2</v>
      </c>
      <c r="H15" s="2"/>
      <c r="I15" s="2">
        <v>202</v>
      </c>
      <c r="J15" s="2">
        <f>H15/I15</f>
        <v>0</v>
      </c>
      <c r="K15" s="2"/>
      <c r="L15" s="2"/>
      <c r="M15" s="9">
        <f t="shared" si="2"/>
        <v>0</v>
      </c>
    </row>
    <row r="16" spans="1:13" ht="12.75">
      <c r="A16" s="2" t="s">
        <v>44</v>
      </c>
      <c r="B16" s="2">
        <v>3947</v>
      </c>
      <c r="C16" s="2">
        <v>605</v>
      </c>
      <c r="D16" s="3">
        <f t="shared" si="1"/>
        <v>652.3966942148761</v>
      </c>
      <c r="E16" s="3">
        <v>2</v>
      </c>
      <c r="F16" s="3">
        <v>16</v>
      </c>
      <c r="G16" s="8">
        <f t="shared" si="0"/>
        <v>4.8</v>
      </c>
      <c r="H16" s="2"/>
      <c r="I16" s="2"/>
      <c r="J16" s="2"/>
      <c r="K16" s="2"/>
      <c r="L16" s="2"/>
      <c r="M16" s="9">
        <f t="shared" si="2"/>
        <v>0</v>
      </c>
    </row>
    <row r="17" spans="1:13" ht="12.75">
      <c r="A17" s="2" t="s">
        <v>27</v>
      </c>
      <c r="B17" s="2">
        <v>2266</v>
      </c>
      <c r="C17" s="2">
        <v>840</v>
      </c>
      <c r="D17" s="3">
        <f t="shared" si="1"/>
        <v>269.76190476190476</v>
      </c>
      <c r="E17" s="3">
        <v>3</v>
      </c>
      <c r="F17" s="3">
        <v>15</v>
      </c>
      <c r="G17" s="8">
        <f t="shared" si="0"/>
        <v>4.5</v>
      </c>
      <c r="H17" s="2"/>
      <c r="I17" s="2">
        <v>258</v>
      </c>
      <c r="J17" s="2"/>
      <c r="K17" s="2"/>
      <c r="L17" s="2"/>
      <c r="M17" s="9">
        <f t="shared" si="2"/>
        <v>0</v>
      </c>
    </row>
    <row r="18" spans="1:13" ht="12.75">
      <c r="A18" s="2" t="s">
        <v>45</v>
      </c>
      <c r="B18" s="2">
        <v>566</v>
      </c>
      <c r="C18" s="2">
        <v>492</v>
      </c>
      <c r="D18" s="3">
        <f t="shared" si="1"/>
        <v>115.04065040650406</v>
      </c>
      <c r="E18" s="3">
        <v>10</v>
      </c>
      <c r="F18" s="3">
        <v>8</v>
      </c>
      <c r="G18" s="8">
        <f t="shared" si="0"/>
        <v>2.4</v>
      </c>
      <c r="H18" s="2"/>
      <c r="I18" s="2"/>
      <c r="J18" s="2"/>
      <c r="K18" s="2"/>
      <c r="L18" s="2"/>
      <c r="M18" s="9">
        <f t="shared" si="2"/>
        <v>0</v>
      </c>
    </row>
    <row r="19" spans="1:13" ht="12.75">
      <c r="A19" s="2" t="s">
        <v>16</v>
      </c>
      <c r="B19" s="2">
        <v>2488</v>
      </c>
      <c r="C19" s="2">
        <v>2147</v>
      </c>
      <c r="D19" s="3">
        <f t="shared" si="1"/>
        <v>115.88262692128552</v>
      </c>
      <c r="E19" s="3">
        <v>9</v>
      </c>
      <c r="F19" s="3">
        <v>9</v>
      </c>
      <c r="G19" s="8">
        <f t="shared" si="0"/>
        <v>2.6999999999999997</v>
      </c>
      <c r="H19" s="2">
        <v>586</v>
      </c>
      <c r="I19" s="2">
        <v>216</v>
      </c>
      <c r="J19" s="2">
        <f>H19/I19</f>
        <v>2.712962962962963</v>
      </c>
      <c r="K19" s="2">
        <v>1</v>
      </c>
      <c r="L19" s="2">
        <v>2</v>
      </c>
      <c r="M19" s="9">
        <f t="shared" si="2"/>
        <v>1.8</v>
      </c>
    </row>
    <row r="20" spans="1:13" ht="12.75">
      <c r="A20" s="2" t="s">
        <v>17</v>
      </c>
      <c r="B20" s="2">
        <v>32</v>
      </c>
      <c r="C20" s="2">
        <v>1509</v>
      </c>
      <c r="D20" s="3">
        <f t="shared" si="1"/>
        <v>2.1206096752816435</v>
      </c>
      <c r="E20" s="3">
        <v>18</v>
      </c>
      <c r="F20" s="3">
        <v>0</v>
      </c>
      <c r="G20" s="8">
        <f t="shared" si="0"/>
        <v>0</v>
      </c>
      <c r="H20" s="2"/>
      <c r="I20" s="2">
        <v>0</v>
      </c>
      <c r="J20" s="2"/>
      <c r="K20" s="2"/>
      <c r="L20" s="2"/>
      <c r="M20" s="9">
        <f t="shared" si="2"/>
        <v>0</v>
      </c>
    </row>
    <row r="21" spans="1:13" ht="12.75">
      <c r="A21" s="2" t="s">
        <v>18</v>
      </c>
      <c r="B21" s="2">
        <v>680</v>
      </c>
      <c r="C21" s="2">
        <v>796</v>
      </c>
      <c r="D21" s="3">
        <f t="shared" si="1"/>
        <v>85.42713567839196</v>
      </c>
      <c r="E21" s="3">
        <v>12</v>
      </c>
      <c r="F21" s="3">
        <v>6</v>
      </c>
      <c r="G21" s="8">
        <f t="shared" si="0"/>
        <v>1.7999999999999998</v>
      </c>
      <c r="H21" s="2"/>
      <c r="I21" s="2"/>
      <c r="J21" s="2"/>
      <c r="K21" s="2"/>
      <c r="L21" s="2"/>
      <c r="M21" s="9">
        <f>L24*0.9</f>
        <v>0</v>
      </c>
    </row>
    <row r="22" spans="1:13" ht="12.75">
      <c r="A22" s="2" t="s">
        <v>19</v>
      </c>
      <c r="B22" s="2">
        <v>1516</v>
      </c>
      <c r="C22" s="2">
        <v>788</v>
      </c>
      <c r="D22" s="3">
        <f t="shared" si="1"/>
        <v>192.38578680203048</v>
      </c>
      <c r="E22" s="3">
        <v>6</v>
      </c>
      <c r="F22" s="3">
        <v>12</v>
      </c>
      <c r="G22" s="8">
        <f t="shared" si="0"/>
        <v>3.5999999999999996</v>
      </c>
      <c r="H22" s="2"/>
      <c r="I22" s="2"/>
      <c r="J22" s="2"/>
      <c r="K22" s="2"/>
      <c r="L22" s="2"/>
      <c r="M22" s="9">
        <f t="shared" si="2"/>
        <v>0</v>
      </c>
    </row>
    <row r="23" spans="1:13" ht="12.75">
      <c r="A23" s="2" t="s">
        <v>46</v>
      </c>
      <c r="B23" s="2">
        <v>3280</v>
      </c>
      <c r="C23" s="2">
        <v>465</v>
      </c>
      <c r="D23" s="3">
        <f t="shared" si="1"/>
        <v>705.3763440860215</v>
      </c>
      <c r="E23" s="3">
        <v>1</v>
      </c>
      <c r="F23" s="3">
        <v>17</v>
      </c>
      <c r="G23" s="8">
        <f t="shared" si="0"/>
        <v>5.1</v>
      </c>
      <c r="H23" s="2"/>
      <c r="I23" s="2"/>
      <c r="J23" s="2"/>
      <c r="K23" s="2"/>
      <c r="L23" s="2"/>
      <c r="M23" s="9">
        <f t="shared" si="2"/>
        <v>0</v>
      </c>
    </row>
    <row r="24" spans="1:13" ht="12.75">
      <c r="A24" s="7" t="s">
        <v>20</v>
      </c>
      <c r="B24" s="2">
        <v>1834</v>
      </c>
      <c r="C24" s="2">
        <v>1040</v>
      </c>
      <c r="D24" s="3">
        <f t="shared" si="1"/>
        <v>176.34615384615384</v>
      </c>
      <c r="E24" s="3">
        <v>7</v>
      </c>
      <c r="F24" s="3">
        <v>11</v>
      </c>
      <c r="G24" s="8">
        <f t="shared" si="0"/>
        <v>3.3</v>
      </c>
      <c r="H24" s="2"/>
      <c r="I24" s="2"/>
      <c r="J24" s="2"/>
      <c r="K24" s="2"/>
      <c r="L24" s="2"/>
      <c r="M24" s="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A1" sqref="A1:L24"/>
    </sheetView>
  </sheetViews>
  <sheetFormatPr defaultColWidth="9.00390625" defaultRowHeight="12.75"/>
  <sheetData>
    <row r="2" ht="12.75">
      <c r="B2" t="s">
        <v>23</v>
      </c>
    </row>
    <row r="5" spans="1:12" ht="12.75">
      <c r="A5" s="10" t="s">
        <v>0</v>
      </c>
      <c r="B5" s="12" t="s">
        <v>47</v>
      </c>
      <c r="C5" s="11"/>
      <c r="D5" s="11"/>
      <c r="E5" s="11"/>
      <c r="F5" s="11"/>
      <c r="G5" s="5"/>
      <c r="H5" s="11" t="s">
        <v>48</v>
      </c>
      <c r="I5" s="11"/>
      <c r="J5" s="11"/>
      <c r="K5" s="4"/>
      <c r="L5" s="5"/>
    </row>
    <row r="6" spans="1:12" ht="45">
      <c r="A6" s="3"/>
      <c r="B6" s="13" t="s">
        <v>49</v>
      </c>
      <c r="C6" s="13" t="s">
        <v>50</v>
      </c>
      <c r="D6" s="14" t="s">
        <v>4</v>
      </c>
      <c r="E6" s="14" t="s">
        <v>38</v>
      </c>
      <c r="F6" s="14" t="s">
        <v>6</v>
      </c>
      <c r="G6" s="14" t="s">
        <v>22</v>
      </c>
      <c r="H6" s="16" t="s">
        <v>51</v>
      </c>
      <c r="I6" s="16" t="s">
        <v>52</v>
      </c>
      <c r="J6" s="14" t="s">
        <v>8</v>
      </c>
      <c r="K6" s="14" t="s">
        <v>6</v>
      </c>
      <c r="L6" s="14" t="s">
        <v>22</v>
      </c>
    </row>
    <row r="7" spans="1:12" ht="12.75">
      <c r="A7" s="3" t="s">
        <v>9</v>
      </c>
      <c r="B7" s="3">
        <v>0</v>
      </c>
      <c r="C7" s="3">
        <v>0</v>
      </c>
      <c r="D7" s="3"/>
      <c r="E7" s="3"/>
      <c r="F7" s="3"/>
      <c r="G7" s="8">
        <f>F7*0.5</f>
        <v>0</v>
      </c>
      <c r="H7" s="2">
        <v>18</v>
      </c>
      <c r="I7" s="21">
        <v>0</v>
      </c>
      <c r="J7" s="2"/>
      <c r="K7" s="2"/>
      <c r="L7" s="9">
        <f>K7*0.3</f>
        <v>0</v>
      </c>
    </row>
    <row r="8" spans="1:12" ht="12.75">
      <c r="A8" s="2" t="s">
        <v>10</v>
      </c>
      <c r="B8" s="2">
        <v>41</v>
      </c>
      <c r="C8" s="2">
        <v>34</v>
      </c>
      <c r="D8" s="3">
        <f>C8/B8*100</f>
        <v>82.92682926829268</v>
      </c>
      <c r="E8" s="3">
        <v>3</v>
      </c>
      <c r="F8" s="3">
        <v>2</v>
      </c>
      <c r="G8" s="8">
        <f aca="true" t="shared" si="0" ref="G8:G24">F8*0.5</f>
        <v>1</v>
      </c>
      <c r="H8" s="2">
        <v>57</v>
      </c>
      <c r="I8" s="21">
        <f>H8/C8</f>
        <v>1.6764705882352942</v>
      </c>
      <c r="J8" s="2">
        <v>3</v>
      </c>
      <c r="K8" s="2">
        <v>2</v>
      </c>
      <c r="L8" s="9">
        <f>K8*0.3</f>
        <v>0.6</v>
      </c>
    </row>
    <row r="9" spans="1:12" ht="12.75">
      <c r="A9" s="2" t="s">
        <v>53</v>
      </c>
      <c r="B9" s="2">
        <v>0</v>
      </c>
      <c r="C9" s="2">
        <v>0</v>
      </c>
      <c r="D9" s="3"/>
      <c r="E9" s="3"/>
      <c r="F9" s="3">
        <v>0</v>
      </c>
      <c r="G9" s="8">
        <f t="shared" si="0"/>
        <v>0</v>
      </c>
      <c r="H9" s="2">
        <v>6</v>
      </c>
      <c r="I9" s="21">
        <v>0</v>
      </c>
      <c r="J9" s="2"/>
      <c r="K9" s="2"/>
      <c r="L9" s="9">
        <f aca="true" t="shared" si="1" ref="L9:L23">K9*0.3</f>
        <v>0</v>
      </c>
    </row>
    <row r="10" spans="1:12" ht="12.75">
      <c r="A10" s="2" t="s">
        <v>43</v>
      </c>
      <c r="B10" s="2">
        <v>0</v>
      </c>
      <c r="C10" s="2">
        <v>0</v>
      </c>
      <c r="D10" s="3"/>
      <c r="E10" s="3"/>
      <c r="F10" s="3">
        <v>0</v>
      </c>
      <c r="G10" s="8">
        <f t="shared" si="0"/>
        <v>0</v>
      </c>
      <c r="H10" s="2">
        <v>79</v>
      </c>
      <c r="I10" s="21">
        <v>0</v>
      </c>
      <c r="J10" s="2"/>
      <c r="K10" s="2"/>
      <c r="L10" s="9">
        <f t="shared" si="1"/>
        <v>0</v>
      </c>
    </row>
    <row r="11" spans="1:12" ht="12.75">
      <c r="A11" s="2" t="s">
        <v>11</v>
      </c>
      <c r="B11" s="2">
        <v>0</v>
      </c>
      <c r="C11" s="2">
        <v>14</v>
      </c>
      <c r="D11" s="3">
        <v>0</v>
      </c>
      <c r="E11" s="3">
        <v>5</v>
      </c>
      <c r="F11" s="3">
        <v>0</v>
      </c>
      <c r="G11" s="8">
        <f t="shared" si="0"/>
        <v>0</v>
      </c>
      <c r="H11" s="2">
        <v>48</v>
      </c>
      <c r="I11" s="21">
        <f>H11/C11</f>
        <v>3.4285714285714284</v>
      </c>
      <c r="J11" s="2"/>
      <c r="K11" s="2"/>
      <c r="L11" s="9">
        <f t="shared" si="1"/>
        <v>0</v>
      </c>
    </row>
    <row r="12" spans="1:12" ht="12.75">
      <c r="A12" s="2" t="s">
        <v>12</v>
      </c>
      <c r="B12" s="2">
        <v>0</v>
      </c>
      <c r="C12" s="2">
        <v>0</v>
      </c>
      <c r="D12" s="3"/>
      <c r="E12" s="3"/>
      <c r="F12" s="3">
        <v>0</v>
      </c>
      <c r="G12" s="8">
        <f t="shared" si="0"/>
        <v>0</v>
      </c>
      <c r="H12" s="2">
        <v>12</v>
      </c>
      <c r="I12" s="21">
        <v>0</v>
      </c>
      <c r="J12" s="2"/>
      <c r="K12" s="2"/>
      <c r="L12" s="9">
        <f t="shared" si="1"/>
        <v>0</v>
      </c>
    </row>
    <row r="13" spans="1:12" ht="12.75">
      <c r="A13" s="2" t="s">
        <v>13</v>
      </c>
      <c r="B13" s="2">
        <v>0</v>
      </c>
      <c r="C13" s="2">
        <v>0</v>
      </c>
      <c r="D13" s="3"/>
      <c r="E13" s="3"/>
      <c r="F13" s="3">
        <v>0</v>
      </c>
      <c r="G13" s="8">
        <f t="shared" si="0"/>
        <v>0</v>
      </c>
      <c r="H13" s="2">
        <v>6</v>
      </c>
      <c r="I13" s="21">
        <v>0</v>
      </c>
      <c r="J13" s="2"/>
      <c r="K13" s="2"/>
      <c r="L13" s="9">
        <f t="shared" si="1"/>
        <v>0</v>
      </c>
    </row>
    <row r="14" spans="1:12" ht="12.75">
      <c r="A14" s="2" t="s">
        <v>14</v>
      </c>
      <c r="B14" s="2">
        <v>22.9</v>
      </c>
      <c r="C14" s="2">
        <v>16.5</v>
      </c>
      <c r="D14" s="3">
        <f>C14/B14*100</f>
        <v>72.0524017467249</v>
      </c>
      <c r="E14" s="3">
        <v>4</v>
      </c>
      <c r="F14" s="3">
        <v>1</v>
      </c>
      <c r="G14" s="8">
        <f t="shared" si="0"/>
        <v>0.5</v>
      </c>
      <c r="H14" s="2">
        <v>75</v>
      </c>
      <c r="I14" s="21">
        <f>H14/C14</f>
        <v>4.545454545454546</v>
      </c>
      <c r="J14" s="2">
        <v>1</v>
      </c>
      <c r="K14" s="2">
        <v>4</v>
      </c>
      <c r="L14" s="9">
        <f t="shared" si="1"/>
        <v>1.2</v>
      </c>
    </row>
    <row r="15" spans="1:12" ht="12.75">
      <c r="A15" s="2" t="s">
        <v>15</v>
      </c>
      <c r="B15" s="2">
        <v>0</v>
      </c>
      <c r="C15" s="2">
        <v>0</v>
      </c>
      <c r="D15" s="3"/>
      <c r="E15" s="3"/>
      <c r="F15" s="3">
        <v>0</v>
      </c>
      <c r="G15" s="8">
        <f t="shared" si="0"/>
        <v>0</v>
      </c>
      <c r="H15" s="2">
        <v>0</v>
      </c>
      <c r="I15" s="21">
        <v>0</v>
      </c>
      <c r="J15" s="2"/>
      <c r="K15" s="2"/>
      <c r="L15" s="9">
        <f t="shared" si="1"/>
        <v>0</v>
      </c>
    </row>
    <row r="16" spans="1:12" ht="12.75">
      <c r="A16" s="2" t="s">
        <v>44</v>
      </c>
      <c r="B16" s="2">
        <v>0</v>
      </c>
      <c r="C16" s="2">
        <v>0</v>
      </c>
      <c r="D16" s="3"/>
      <c r="E16" s="3"/>
      <c r="F16" s="3">
        <v>0</v>
      </c>
      <c r="G16" s="8">
        <f t="shared" si="0"/>
        <v>0</v>
      </c>
      <c r="H16" s="2">
        <v>50</v>
      </c>
      <c r="I16" s="21">
        <v>0</v>
      </c>
      <c r="J16" s="2"/>
      <c r="K16" s="2"/>
      <c r="L16" s="9">
        <f t="shared" si="1"/>
        <v>0</v>
      </c>
    </row>
    <row r="17" spans="1:12" ht="12.75">
      <c r="A17" s="2" t="s">
        <v>27</v>
      </c>
      <c r="B17" s="2">
        <v>0</v>
      </c>
      <c r="C17" s="2">
        <v>0</v>
      </c>
      <c r="D17" s="3"/>
      <c r="E17" s="3"/>
      <c r="F17" s="3">
        <v>0</v>
      </c>
      <c r="G17" s="8">
        <f t="shared" si="0"/>
        <v>0</v>
      </c>
      <c r="H17" s="2">
        <v>39</v>
      </c>
      <c r="I17" s="21">
        <v>0</v>
      </c>
      <c r="J17" s="2"/>
      <c r="K17" s="2"/>
      <c r="L17" s="9">
        <f t="shared" si="1"/>
        <v>0</v>
      </c>
    </row>
    <row r="18" spans="1:12" ht="12.75">
      <c r="A18" s="2" t="s">
        <v>45</v>
      </c>
      <c r="B18" s="2">
        <v>0</v>
      </c>
      <c r="C18" s="2">
        <v>0</v>
      </c>
      <c r="D18" s="3"/>
      <c r="E18" s="3"/>
      <c r="F18" s="3">
        <v>0</v>
      </c>
      <c r="G18" s="8">
        <f t="shared" si="0"/>
        <v>0</v>
      </c>
      <c r="H18" s="2">
        <v>6</v>
      </c>
      <c r="I18" s="21">
        <v>0</v>
      </c>
      <c r="J18" s="2"/>
      <c r="K18" s="2"/>
      <c r="L18" s="9">
        <f t="shared" si="1"/>
        <v>0</v>
      </c>
    </row>
    <row r="19" spans="1:12" ht="12.75">
      <c r="A19" s="2" t="s">
        <v>16</v>
      </c>
      <c r="B19" s="2">
        <v>41</v>
      </c>
      <c r="C19" s="2">
        <v>38.7</v>
      </c>
      <c r="D19" s="3">
        <f>C19/B19*100</f>
        <v>94.39024390243902</v>
      </c>
      <c r="E19" s="3">
        <v>2</v>
      </c>
      <c r="F19" s="3">
        <v>3</v>
      </c>
      <c r="G19" s="8">
        <f t="shared" si="0"/>
        <v>1.5</v>
      </c>
      <c r="H19" s="2">
        <v>92</v>
      </c>
      <c r="I19" s="21">
        <f>H19/C19</f>
        <v>2.3772609819121446</v>
      </c>
      <c r="J19" s="2">
        <v>2</v>
      </c>
      <c r="K19" s="2">
        <v>3</v>
      </c>
      <c r="L19" s="9">
        <f t="shared" si="1"/>
        <v>0.8999999999999999</v>
      </c>
    </row>
    <row r="20" spans="1:12" ht="12.75">
      <c r="A20" s="2" t="s">
        <v>17</v>
      </c>
      <c r="B20" s="2">
        <v>0</v>
      </c>
      <c r="C20" s="2">
        <v>0</v>
      </c>
      <c r="D20" s="3"/>
      <c r="E20" s="3"/>
      <c r="F20" s="3">
        <v>0</v>
      </c>
      <c r="G20" s="8">
        <f t="shared" si="0"/>
        <v>0</v>
      </c>
      <c r="H20" s="2">
        <v>8</v>
      </c>
      <c r="I20" s="21">
        <v>0</v>
      </c>
      <c r="J20" s="2"/>
      <c r="K20" s="2"/>
      <c r="L20" s="9">
        <f t="shared" si="1"/>
        <v>0</v>
      </c>
    </row>
    <row r="21" spans="1:12" ht="12.75">
      <c r="A21" s="2" t="s">
        <v>18</v>
      </c>
      <c r="B21" s="2">
        <v>0</v>
      </c>
      <c r="C21" s="2">
        <v>0</v>
      </c>
      <c r="D21" s="3"/>
      <c r="E21" s="3"/>
      <c r="F21" s="3">
        <v>0</v>
      </c>
      <c r="G21" s="8">
        <f t="shared" si="0"/>
        <v>0</v>
      </c>
      <c r="H21" s="2">
        <v>10</v>
      </c>
      <c r="I21" s="21">
        <v>0</v>
      </c>
      <c r="J21" s="2"/>
      <c r="K21" s="2"/>
      <c r="L21" s="9">
        <f t="shared" si="1"/>
        <v>0</v>
      </c>
    </row>
    <row r="22" spans="1:12" ht="12.75">
      <c r="A22" s="2" t="s">
        <v>19</v>
      </c>
      <c r="B22" s="2">
        <v>4.9</v>
      </c>
      <c r="C22" s="2">
        <v>22</v>
      </c>
      <c r="D22" s="3">
        <f>C22/B22*100</f>
        <v>448.97959183673464</v>
      </c>
      <c r="E22" s="3">
        <v>1</v>
      </c>
      <c r="F22" s="3">
        <v>4</v>
      </c>
      <c r="G22" s="8">
        <f t="shared" si="0"/>
        <v>2</v>
      </c>
      <c r="H22" s="2">
        <v>35</v>
      </c>
      <c r="I22" s="21">
        <f>H22/C22</f>
        <v>1.5909090909090908</v>
      </c>
      <c r="J22" s="2">
        <v>4</v>
      </c>
      <c r="K22" s="2">
        <v>1</v>
      </c>
      <c r="L22" s="9">
        <f t="shared" si="1"/>
        <v>0.3</v>
      </c>
    </row>
    <row r="23" spans="1:12" ht="12.75">
      <c r="A23" s="2" t="s">
        <v>46</v>
      </c>
      <c r="B23" s="2">
        <v>0</v>
      </c>
      <c r="C23" s="2">
        <v>0</v>
      </c>
      <c r="D23" s="3"/>
      <c r="E23" s="3"/>
      <c r="F23" s="3">
        <v>0</v>
      </c>
      <c r="G23" s="8">
        <f t="shared" si="0"/>
        <v>0</v>
      </c>
      <c r="H23" s="2">
        <v>4</v>
      </c>
      <c r="I23" s="21">
        <v>0</v>
      </c>
      <c r="J23" s="2"/>
      <c r="K23" s="2"/>
      <c r="L23" s="9">
        <f t="shared" si="1"/>
        <v>0</v>
      </c>
    </row>
    <row r="24" spans="1:12" ht="12.75">
      <c r="A24" s="7" t="s">
        <v>20</v>
      </c>
      <c r="B24" s="2">
        <v>0</v>
      </c>
      <c r="C24" s="2">
        <v>0</v>
      </c>
      <c r="D24" s="3"/>
      <c r="E24" s="3"/>
      <c r="F24" s="3">
        <v>0</v>
      </c>
      <c r="G24" s="8">
        <f t="shared" si="0"/>
        <v>0</v>
      </c>
      <c r="H24" s="2">
        <v>26</v>
      </c>
      <c r="I24" s="21">
        <v>0</v>
      </c>
      <c r="J24" s="2"/>
      <c r="K24" s="2"/>
      <c r="L24" s="9">
        <f>K24*0.9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1"/>
  <sheetViews>
    <sheetView workbookViewId="0" topLeftCell="A1">
      <selection activeCell="A1" sqref="A1:S21"/>
    </sheetView>
  </sheetViews>
  <sheetFormatPr defaultColWidth="9.00390625" defaultRowHeight="12.75"/>
  <sheetData>
    <row r="2" spans="1:19" ht="12.75">
      <c r="A2" s="10" t="s">
        <v>0</v>
      </c>
      <c r="B2" s="12" t="s">
        <v>54</v>
      </c>
      <c r="C2" s="11"/>
      <c r="D2" s="11"/>
      <c r="E2" s="11"/>
      <c r="F2" s="11"/>
      <c r="G2" s="5"/>
      <c r="H2" s="23" t="s">
        <v>55</v>
      </c>
      <c r="I2" s="24"/>
      <c r="J2" s="24"/>
      <c r="K2" s="25"/>
      <c r="L2" s="26" t="s">
        <v>56</v>
      </c>
      <c r="M2" s="27"/>
      <c r="N2" s="27"/>
      <c r="O2" s="28"/>
      <c r="P2" s="26" t="s">
        <v>57</v>
      </c>
      <c r="Q2" s="29"/>
      <c r="R2" s="29"/>
      <c r="S2" s="30"/>
    </row>
    <row r="3" spans="1:19" ht="45">
      <c r="A3" s="3"/>
      <c r="B3" s="13" t="s">
        <v>58</v>
      </c>
      <c r="C3" s="14" t="s">
        <v>36</v>
      </c>
      <c r="D3" s="13" t="s">
        <v>59</v>
      </c>
      <c r="E3" s="14" t="s">
        <v>38</v>
      </c>
      <c r="F3" s="14" t="s">
        <v>6</v>
      </c>
      <c r="G3" s="14" t="s">
        <v>22</v>
      </c>
      <c r="H3" s="16" t="s">
        <v>60</v>
      </c>
      <c r="I3" s="14" t="s">
        <v>8</v>
      </c>
      <c r="J3" s="14" t="s">
        <v>6</v>
      </c>
      <c r="K3" s="14" t="s">
        <v>22</v>
      </c>
      <c r="L3" s="31" t="s">
        <v>4</v>
      </c>
      <c r="M3" s="32" t="s">
        <v>61</v>
      </c>
      <c r="N3" s="32" t="s">
        <v>62</v>
      </c>
      <c r="O3" s="33" t="s">
        <v>63</v>
      </c>
      <c r="P3" s="31" t="s">
        <v>4</v>
      </c>
      <c r="Q3" s="32" t="s">
        <v>61</v>
      </c>
      <c r="R3" s="31" t="s">
        <v>62</v>
      </c>
      <c r="S3" s="33" t="s">
        <v>63</v>
      </c>
    </row>
    <row r="4" spans="1:19" ht="12.75">
      <c r="A4" s="3" t="s">
        <v>9</v>
      </c>
      <c r="B4" s="3">
        <v>22</v>
      </c>
      <c r="C4" s="3">
        <v>1535</v>
      </c>
      <c r="D4" s="34">
        <f>B4/C4*1000</f>
        <v>14.332247557003257</v>
      </c>
      <c r="E4" s="3">
        <v>15</v>
      </c>
      <c r="F4" s="3">
        <v>3</v>
      </c>
      <c r="G4" s="8">
        <f>F4*0.9</f>
        <v>2.7</v>
      </c>
      <c r="H4" s="2">
        <v>32.3</v>
      </c>
      <c r="I4" s="2">
        <v>15</v>
      </c>
      <c r="J4" s="2">
        <v>3</v>
      </c>
      <c r="K4" s="35">
        <f>J4*0.5</f>
        <v>1.5</v>
      </c>
      <c r="L4" s="36"/>
      <c r="M4" s="36"/>
      <c r="N4" s="36"/>
      <c r="O4" s="35">
        <f>N4*0.9</f>
        <v>0</v>
      </c>
      <c r="P4" s="37"/>
      <c r="Q4" s="37"/>
      <c r="R4" s="37"/>
      <c r="S4" s="37">
        <f>R4*0.9</f>
        <v>0</v>
      </c>
    </row>
    <row r="5" spans="1:19" ht="12.75">
      <c r="A5" s="2" t="s">
        <v>10</v>
      </c>
      <c r="B5" s="2">
        <v>46</v>
      </c>
      <c r="C5" s="2">
        <v>2576</v>
      </c>
      <c r="D5" s="34">
        <f aca="true" t="shared" si="0" ref="D5:D21">B5/C5*1000</f>
        <v>17.857142857142858</v>
      </c>
      <c r="E5" s="3">
        <v>14</v>
      </c>
      <c r="F5" s="3">
        <v>4</v>
      </c>
      <c r="G5" s="8">
        <f aca="true" t="shared" si="1" ref="G5:G21">F5*0.9</f>
        <v>3.6</v>
      </c>
      <c r="H5" s="2">
        <v>26.3</v>
      </c>
      <c r="I5" s="2">
        <v>16</v>
      </c>
      <c r="J5" s="2">
        <v>2</v>
      </c>
      <c r="K5" s="35">
        <f>J5*0.5</f>
        <v>1</v>
      </c>
      <c r="L5" s="38"/>
      <c r="M5" s="38"/>
      <c r="N5" s="38"/>
      <c r="O5" s="39">
        <f aca="true" t="shared" si="2" ref="O5:O21">N5*0.9</f>
        <v>0</v>
      </c>
      <c r="P5" s="2">
        <v>165.3</v>
      </c>
      <c r="Q5" s="2">
        <v>4</v>
      </c>
      <c r="R5" s="2">
        <v>5</v>
      </c>
      <c r="S5" s="35">
        <f aca="true" t="shared" si="3" ref="S5:S21">R5*0.9</f>
        <v>4.5</v>
      </c>
    </row>
    <row r="6" spans="1:19" ht="12.75">
      <c r="A6" s="2" t="s">
        <v>53</v>
      </c>
      <c r="B6" s="2">
        <v>21</v>
      </c>
      <c r="C6" s="2">
        <v>403</v>
      </c>
      <c r="D6" s="34">
        <f t="shared" si="0"/>
        <v>52.10918114143921</v>
      </c>
      <c r="E6" s="3">
        <v>9</v>
      </c>
      <c r="F6" s="3">
        <v>9</v>
      </c>
      <c r="G6" s="8">
        <f t="shared" si="1"/>
        <v>8.1</v>
      </c>
      <c r="H6" s="2">
        <v>110.5</v>
      </c>
      <c r="I6" s="2">
        <v>7</v>
      </c>
      <c r="J6" s="2">
        <v>11</v>
      </c>
      <c r="K6" s="35">
        <f>J6*0.5</f>
        <v>5.5</v>
      </c>
      <c r="L6" s="2"/>
      <c r="M6" s="2"/>
      <c r="N6" s="2"/>
      <c r="O6" s="39">
        <f t="shared" si="2"/>
        <v>0</v>
      </c>
      <c r="P6" s="38"/>
      <c r="Q6" s="38"/>
      <c r="R6" s="2"/>
      <c r="S6" s="35">
        <f t="shared" si="3"/>
        <v>0</v>
      </c>
    </row>
    <row r="7" spans="1:19" ht="12.75">
      <c r="A7" s="2" t="s">
        <v>43</v>
      </c>
      <c r="B7" s="2">
        <v>1134</v>
      </c>
      <c r="C7" s="2">
        <v>2057</v>
      </c>
      <c r="D7" s="34">
        <f t="shared" si="0"/>
        <v>551.2882839086047</v>
      </c>
      <c r="E7" s="3">
        <v>1</v>
      </c>
      <c r="F7" s="3">
        <v>17</v>
      </c>
      <c r="G7" s="8">
        <f t="shared" si="1"/>
        <v>15.3</v>
      </c>
      <c r="H7" s="2">
        <v>102</v>
      </c>
      <c r="I7" s="2">
        <v>9</v>
      </c>
      <c r="J7" s="2">
        <v>9</v>
      </c>
      <c r="K7" s="35">
        <f>J7*0.5</f>
        <v>4.5</v>
      </c>
      <c r="L7" s="2"/>
      <c r="M7" s="1"/>
      <c r="N7" s="2"/>
      <c r="O7" s="39">
        <f t="shared" si="2"/>
        <v>0</v>
      </c>
      <c r="P7" s="2">
        <v>138.9</v>
      </c>
      <c r="Q7" s="2">
        <v>5</v>
      </c>
      <c r="R7" s="2">
        <v>4</v>
      </c>
      <c r="S7" s="35">
        <f t="shared" si="3"/>
        <v>3.6</v>
      </c>
    </row>
    <row r="8" spans="1:19" ht="12.75">
      <c r="A8" s="2" t="s">
        <v>11</v>
      </c>
      <c r="B8" s="2">
        <v>141</v>
      </c>
      <c r="C8" s="2">
        <v>998</v>
      </c>
      <c r="D8" s="34">
        <f t="shared" si="0"/>
        <v>141.28256513026054</v>
      </c>
      <c r="E8" s="3">
        <v>4</v>
      </c>
      <c r="F8" s="3">
        <v>14</v>
      </c>
      <c r="G8" s="8">
        <f t="shared" si="1"/>
        <v>12.6</v>
      </c>
      <c r="H8" s="2">
        <v>123.6</v>
      </c>
      <c r="I8" s="2">
        <v>5</v>
      </c>
      <c r="J8" s="2">
        <v>13</v>
      </c>
      <c r="K8" s="9">
        <f aca="true" t="shared" si="4" ref="K8:K21">J8*0.5</f>
        <v>6.5</v>
      </c>
      <c r="L8" s="3"/>
      <c r="M8" s="2"/>
      <c r="N8" s="2"/>
      <c r="O8" s="39">
        <f t="shared" si="2"/>
        <v>0</v>
      </c>
      <c r="P8" s="2">
        <v>250.7</v>
      </c>
      <c r="Q8" s="2">
        <v>3</v>
      </c>
      <c r="R8" s="2">
        <v>6</v>
      </c>
      <c r="S8" s="35">
        <f t="shared" si="3"/>
        <v>5.4</v>
      </c>
    </row>
    <row r="9" spans="1:19" ht="12.75">
      <c r="A9" s="2" t="s">
        <v>12</v>
      </c>
      <c r="B9" s="2">
        <v>39</v>
      </c>
      <c r="C9" s="2">
        <v>850</v>
      </c>
      <c r="D9" s="34">
        <f t="shared" si="0"/>
        <v>45.88235294117647</v>
      </c>
      <c r="E9" s="3">
        <v>10</v>
      </c>
      <c r="F9" s="3">
        <v>8</v>
      </c>
      <c r="G9" s="8">
        <f t="shared" si="1"/>
        <v>7.2</v>
      </c>
      <c r="H9" s="2">
        <v>121.8</v>
      </c>
      <c r="I9" s="2">
        <v>6</v>
      </c>
      <c r="J9" s="35">
        <v>12</v>
      </c>
      <c r="K9" s="9">
        <f t="shared" si="4"/>
        <v>6</v>
      </c>
      <c r="L9" s="2"/>
      <c r="M9" s="38"/>
      <c r="N9" s="38"/>
      <c r="O9" s="39">
        <f t="shared" si="2"/>
        <v>0</v>
      </c>
      <c r="P9" s="38"/>
      <c r="Q9" s="38"/>
      <c r="R9" s="38"/>
      <c r="S9" s="35">
        <f t="shared" si="3"/>
        <v>0</v>
      </c>
    </row>
    <row r="10" spans="1:19" ht="12.75">
      <c r="A10" s="2" t="s">
        <v>13</v>
      </c>
      <c r="B10" s="2">
        <v>7</v>
      </c>
      <c r="C10" s="2">
        <v>571</v>
      </c>
      <c r="D10" s="34">
        <f t="shared" si="0"/>
        <v>12.259194395796849</v>
      </c>
      <c r="E10" s="3">
        <v>16</v>
      </c>
      <c r="F10" s="3">
        <v>2</v>
      </c>
      <c r="G10" s="8">
        <f t="shared" si="1"/>
        <v>1.8</v>
      </c>
      <c r="H10" s="2">
        <v>36.8</v>
      </c>
      <c r="I10" s="2">
        <v>14</v>
      </c>
      <c r="J10" s="35">
        <v>4</v>
      </c>
      <c r="K10" s="9">
        <f t="shared" si="4"/>
        <v>2</v>
      </c>
      <c r="L10" s="38"/>
      <c r="M10" s="2"/>
      <c r="N10" s="2"/>
      <c r="O10" s="39">
        <f t="shared" si="2"/>
        <v>0</v>
      </c>
      <c r="P10" s="2"/>
      <c r="Q10" s="2"/>
      <c r="R10" s="2"/>
      <c r="S10" s="35">
        <f t="shared" si="3"/>
        <v>0</v>
      </c>
    </row>
    <row r="11" spans="1:19" ht="12.75">
      <c r="A11" s="2" t="s">
        <v>14</v>
      </c>
      <c r="B11" s="2">
        <v>172</v>
      </c>
      <c r="C11" s="2">
        <v>1995</v>
      </c>
      <c r="D11" s="34">
        <f t="shared" si="0"/>
        <v>86.2155388471178</v>
      </c>
      <c r="E11" s="3">
        <v>7</v>
      </c>
      <c r="F11" s="3">
        <v>11</v>
      </c>
      <c r="G11" s="8">
        <f t="shared" si="1"/>
        <v>9.9</v>
      </c>
      <c r="H11" s="2">
        <v>54.3</v>
      </c>
      <c r="I11" s="2">
        <v>12</v>
      </c>
      <c r="J11" s="35">
        <v>1</v>
      </c>
      <c r="K11" s="9">
        <f t="shared" si="4"/>
        <v>0.5</v>
      </c>
      <c r="L11" s="2"/>
      <c r="M11" s="38"/>
      <c r="N11" s="38"/>
      <c r="O11" s="39">
        <f t="shared" si="2"/>
        <v>0</v>
      </c>
      <c r="P11" s="38">
        <v>73.9</v>
      </c>
      <c r="Q11" s="38">
        <v>8</v>
      </c>
      <c r="R11" s="38">
        <v>1</v>
      </c>
      <c r="S11" s="35">
        <f t="shared" si="3"/>
        <v>0.9</v>
      </c>
    </row>
    <row r="12" spans="1:19" ht="12.75">
      <c r="A12" s="2" t="s">
        <v>15</v>
      </c>
      <c r="B12" s="2">
        <v>159</v>
      </c>
      <c r="C12" s="2">
        <v>1212</v>
      </c>
      <c r="D12" s="34">
        <f t="shared" si="0"/>
        <v>131.1881188118812</v>
      </c>
      <c r="E12" s="3">
        <v>6</v>
      </c>
      <c r="F12" s="3">
        <v>12</v>
      </c>
      <c r="G12" s="8">
        <f t="shared" si="1"/>
        <v>10.8</v>
      </c>
      <c r="H12" s="2">
        <v>722.7</v>
      </c>
      <c r="I12" s="2">
        <v>1</v>
      </c>
      <c r="J12" s="35">
        <v>17</v>
      </c>
      <c r="K12" s="9">
        <f t="shared" si="4"/>
        <v>8.5</v>
      </c>
      <c r="L12" s="38"/>
      <c r="M12" s="2"/>
      <c r="N12" s="2"/>
      <c r="O12" s="39">
        <f t="shared" si="2"/>
        <v>0</v>
      </c>
      <c r="P12" s="2"/>
      <c r="Q12" s="2"/>
      <c r="R12" s="2"/>
      <c r="S12" s="35">
        <f t="shared" si="3"/>
        <v>0</v>
      </c>
    </row>
    <row r="13" spans="1:19" ht="12.75">
      <c r="A13" s="2" t="s">
        <v>64</v>
      </c>
      <c r="B13" s="2">
        <v>91</v>
      </c>
      <c r="C13" s="2">
        <v>605</v>
      </c>
      <c r="D13" s="34">
        <f t="shared" si="0"/>
        <v>150.4132231404959</v>
      </c>
      <c r="E13" s="3">
        <v>3</v>
      </c>
      <c r="F13" s="3">
        <v>15</v>
      </c>
      <c r="G13" s="8">
        <f t="shared" si="1"/>
        <v>13.5</v>
      </c>
      <c r="H13" s="2">
        <v>44.6</v>
      </c>
      <c r="I13" s="2">
        <v>13</v>
      </c>
      <c r="J13" s="35">
        <v>5</v>
      </c>
      <c r="K13" s="9">
        <f t="shared" si="4"/>
        <v>2.5</v>
      </c>
      <c r="L13" s="2"/>
      <c r="M13" s="38"/>
      <c r="N13" s="38"/>
      <c r="O13" s="39">
        <f t="shared" si="2"/>
        <v>0</v>
      </c>
      <c r="P13" s="38"/>
      <c r="Q13" s="38"/>
      <c r="R13" s="38"/>
      <c r="S13" s="35">
        <f t="shared" si="3"/>
        <v>0</v>
      </c>
    </row>
    <row r="14" spans="1:19" ht="12.75">
      <c r="A14" s="2" t="s">
        <v>27</v>
      </c>
      <c r="B14" s="2">
        <v>1</v>
      </c>
      <c r="C14" s="2">
        <v>840</v>
      </c>
      <c r="D14" s="34">
        <f t="shared" si="0"/>
        <v>1.1904761904761907</v>
      </c>
      <c r="E14" s="3">
        <v>17</v>
      </c>
      <c r="F14" s="3">
        <v>1</v>
      </c>
      <c r="G14" s="8">
        <f t="shared" si="1"/>
        <v>0.9</v>
      </c>
      <c r="H14" s="2">
        <v>1.1</v>
      </c>
      <c r="I14" s="2">
        <v>18</v>
      </c>
      <c r="J14" s="35">
        <v>0</v>
      </c>
      <c r="K14" s="9">
        <f t="shared" si="4"/>
        <v>0</v>
      </c>
      <c r="L14" s="38"/>
      <c r="M14" s="2"/>
      <c r="N14" s="2"/>
      <c r="O14" s="39">
        <f t="shared" si="2"/>
        <v>0</v>
      </c>
      <c r="P14" s="2"/>
      <c r="Q14" s="2"/>
      <c r="R14" s="2"/>
      <c r="S14" s="35">
        <f t="shared" si="3"/>
        <v>0</v>
      </c>
    </row>
    <row r="15" spans="1:19" ht="12.75">
      <c r="A15" s="2" t="s">
        <v>45</v>
      </c>
      <c r="B15" s="2">
        <v>17</v>
      </c>
      <c r="C15" s="2">
        <v>492</v>
      </c>
      <c r="D15" s="34">
        <f t="shared" si="0"/>
        <v>34.552845528455286</v>
      </c>
      <c r="E15" s="3">
        <v>13</v>
      </c>
      <c r="F15" s="3">
        <v>5</v>
      </c>
      <c r="G15" s="8">
        <f t="shared" si="1"/>
        <v>4.5</v>
      </c>
      <c r="H15" s="2">
        <v>188.9</v>
      </c>
      <c r="I15" s="2">
        <v>2</v>
      </c>
      <c r="J15" s="35">
        <v>16</v>
      </c>
      <c r="K15" s="9">
        <f t="shared" si="4"/>
        <v>8</v>
      </c>
      <c r="L15" s="2"/>
      <c r="M15" s="2"/>
      <c r="N15" s="2"/>
      <c r="O15" s="39">
        <f t="shared" si="2"/>
        <v>0</v>
      </c>
      <c r="P15" s="38"/>
      <c r="Q15" s="38"/>
      <c r="R15" s="38"/>
      <c r="S15" s="35">
        <f t="shared" si="3"/>
        <v>0</v>
      </c>
    </row>
    <row r="16" spans="1:19" ht="12.75">
      <c r="A16" s="2" t="s">
        <v>16</v>
      </c>
      <c r="B16" s="2">
        <v>395</v>
      </c>
      <c r="C16" s="2">
        <v>2147</v>
      </c>
      <c r="D16" s="34">
        <f t="shared" si="0"/>
        <v>183.977643223102</v>
      </c>
      <c r="E16" s="3">
        <v>2</v>
      </c>
      <c r="F16" s="3">
        <v>16</v>
      </c>
      <c r="G16" s="8">
        <f t="shared" si="1"/>
        <v>14.4</v>
      </c>
      <c r="H16" s="2">
        <v>102.3</v>
      </c>
      <c r="I16" s="2">
        <v>8</v>
      </c>
      <c r="J16" s="35">
        <v>10</v>
      </c>
      <c r="K16" s="9">
        <f t="shared" si="4"/>
        <v>5</v>
      </c>
      <c r="L16" s="2"/>
      <c r="M16" s="3"/>
      <c r="N16" s="3"/>
      <c r="O16" s="39">
        <f t="shared" si="2"/>
        <v>0</v>
      </c>
      <c r="P16" s="2">
        <v>137.9</v>
      </c>
      <c r="Q16" s="2">
        <v>6</v>
      </c>
      <c r="R16" s="2">
        <v>3</v>
      </c>
      <c r="S16" s="35">
        <f t="shared" si="3"/>
        <v>2.7</v>
      </c>
    </row>
    <row r="17" spans="1:19" ht="12.75">
      <c r="A17" s="2" t="s">
        <v>17</v>
      </c>
      <c r="B17" s="2">
        <v>1</v>
      </c>
      <c r="C17" s="2">
        <v>1509</v>
      </c>
      <c r="D17" s="34">
        <f t="shared" si="0"/>
        <v>0.6626905235255136</v>
      </c>
      <c r="E17" s="3">
        <v>18</v>
      </c>
      <c r="F17" s="3">
        <v>0</v>
      </c>
      <c r="G17" s="8">
        <f t="shared" si="1"/>
        <v>0</v>
      </c>
      <c r="H17" s="2">
        <v>3.23</v>
      </c>
      <c r="I17" s="2">
        <v>17</v>
      </c>
      <c r="J17" s="35">
        <v>1</v>
      </c>
      <c r="K17" s="9">
        <f t="shared" si="4"/>
        <v>0.5</v>
      </c>
      <c r="L17" s="3"/>
      <c r="M17" s="17"/>
      <c r="N17" s="17"/>
      <c r="O17" s="39">
        <f t="shared" si="2"/>
        <v>0</v>
      </c>
      <c r="P17" s="38"/>
      <c r="Q17" s="38"/>
      <c r="R17" s="38"/>
      <c r="S17" s="35">
        <f t="shared" si="3"/>
        <v>0</v>
      </c>
    </row>
    <row r="18" spans="1:19" ht="12.75">
      <c r="A18" s="2" t="s">
        <v>18</v>
      </c>
      <c r="B18" s="2">
        <v>45</v>
      </c>
      <c r="C18" s="2">
        <v>796</v>
      </c>
      <c r="D18" s="34">
        <f t="shared" si="0"/>
        <v>56.53266331658292</v>
      </c>
      <c r="E18" s="3">
        <v>8</v>
      </c>
      <c r="F18" s="3">
        <v>10</v>
      </c>
      <c r="G18" s="8">
        <f t="shared" si="1"/>
        <v>9</v>
      </c>
      <c r="H18" s="2">
        <v>140.6</v>
      </c>
      <c r="I18" s="2">
        <v>3</v>
      </c>
      <c r="J18" s="35">
        <v>15</v>
      </c>
      <c r="K18" s="9">
        <f t="shared" si="4"/>
        <v>7.5</v>
      </c>
      <c r="L18" s="17"/>
      <c r="M18" s="2"/>
      <c r="N18" s="2"/>
      <c r="O18" s="39">
        <f t="shared" si="2"/>
        <v>0</v>
      </c>
      <c r="P18" s="2"/>
      <c r="Q18" s="2"/>
      <c r="R18" s="2"/>
      <c r="S18" s="35">
        <f t="shared" si="3"/>
        <v>0</v>
      </c>
    </row>
    <row r="19" spans="1:19" ht="12.75">
      <c r="A19" s="2" t="s">
        <v>19</v>
      </c>
      <c r="B19" s="2">
        <v>110</v>
      </c>
      <c r="C19" s="2">
        <v>788</v>
      </c>
      <c r="D19" s="34">
        <f t="shared" si="0"/>
        <v>139.59390862944161</v>
      </c>
      <c r="E19" s="3">
        <v>5</v>
      </c>
      <c r="F19" s="3">
        <v>13</v>
      </c>
      <c r="G19" s="8">
        <f t="shared" si="1"/>
        <v>11.700000000000001</v>
      </c>
      <c r="H19" s="2">
        <v>57.3</v>
      </c>
      <c r="I19" s="2">
        <v>11</v>
      </c>
      <c r="J19" s="35">
        <v>7</v>
      </c>
      <c r="K19" s="9">
        <f t="shared" si="4"/>
        <v>3.5</v>
      </c>
      <c r="L19" s="2"/>
      <c r="M19" s="2"/>
      <c r="N19" s="2"/>
      <c r="O19" s="39">
        <f t="shared" si="2"/>
        <v>0</v>
      </c>
      <c r="P19" s="2">
        <v>256.3</v>
      </c>
      <c r="Q19" s="2">
        <v>2</v>
      </c>
      <c r="R19" s="2">
        <v>7</v>
      </c>
      <c r="S19" s="35">
        <f t="shared" si="3"/>
        <v>6.3</v>
      </c>
    </row>
    <row r="20" spans="1:19" ht="12.75">
      <c r="A20" s="2" t="s">
        <v>46</v>
      </c>
      <c r="B20" s="2">
        <v>18</v>
      </c>
      <c r="C20" s="2">
        <v>465</v>
      </c>
      <c r="D20" s="34">
        <f t="shared" si="0"/>
        <v>38.70967741935484</v>
      </c>
      <c r="E20" s="3">
        <v>11</v>
      </c>
      <c r="F20" s="3">
        <v>7</v>
      </c>
      <c r="G20" s="8">
        <f t="shared" si="1"/>
        <v>6.3</v>
      </c>
      <c r="H20" s="2">
        <v>128.6</v>
      </c>
      <c r="I20" s="2">
        <v>4</v>
      </c>
      <c r="J20" s="35">
        <v>4</v>
      </c>
      <c r="K20" s="9">
        <f t="shared" si="4"/>
        <v>2</v>
      </c>
      <c r="L20" s="2"/>
      <c r="M20" s="2"/>
      <c r="N20" s="2"/>
      <c r="O20" s="39">
        <f t="shared" si="2"/>
        <v>0</v>
      </c>
      <c r="P20" s="38">
        <v>435.1</v>
      </c>
      <c r="Q20" s="38">
        <v>1</v>
      </c>
      <c r="R20" s="38">
        <v>8</v>
      </c>
      <c r="S20" s="35">
        <f t="shared" si="3"/>
        <v>7.2</v>
      </c>
    </row>
    <row r="21" spans="1:19" ht="12.75">
      <c r="A21" s="7" t="s">
        <v>20</v>
      </c>
      <c r="B21" s="2">
        <v>40</v>
      </c>
      <c r="C21" s="2">
        <v>1040</v>
      </c>
      <c r="D21" s="34">
        <f t="shared" si="0"/>
        <v>38.46153846153847</v>
      </c>
      <c r="E21" s="3">
        <v>12</v>
      </c>
      <c r="F21" s="3">
        <v>6</v>
      </c>
      <c r="G21" s="8">
        <f t="shared" si="1"/>
        <v>5.4</v>
      </c>
      <c r="H21" s="2">
        <v>65</v>
      </c>
      <c r="I21" s="2">
        <v>10</v>
      </c>
      <c r="J21" s="40">
        <v>8</v>
      </c>
      <c r="K21" s="9">
        <f t="shared" si="4"/>
        <v>4</v>
      </c>
      <c r="L21" s="2"/>
      <c r="M21" s="3"/>
      <c r="N21" s="3"/>
      <c r="O21" s="39">
        <f t="shared" si="2"/>
        <v>0</v>
      </c>
      <c r="P21" s="2">
        <v>100</v>
      </c>
      <c r="Q21" s="2">
        <v>7</v>
      </c>
      <c r="R21" s="2">
        <v>2</v>
      </c>
      <c r="S21" s="40">
        <f t="shared" si="3"/>
        <v>1.8</v>
      </c>
    </row>
  </sheetData>
  <mergeCells count="3">
    <mergeCell ref="H2:K2"/>
    <mergeCell ref="L2:O2"/>
    <mergeCell ref="P2:S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:P24"/>
    </sheetView>
  </sheetViews>
  <sheetFormatPr defaultColWidth="9.00390625" defaultRowHeight="12.75"/>
  <sheetData>
    <row r="2" ht="12.75">
      <c r="C2" t="s">
        <v>23</v>
      </c>
    </row>
    <row r="5" spans="1:16" ht="12.75">
      <c r="A5" s="10" t="s">
        <v>0</v>
      </c>
      <c r="B5" s="41"/>
      <c r="C5" s="23" t="s">
        <v>65</v>
      </c>
      <c r="D5" s="24"/>
      <c r="E5" s="24"/>
      <c r="F5" s="25"/>
      <c r="G5" s="23" t="s">
        <v>66</v>
      </c>
      <c r="H5" s="24"/>
      <c r="I5" s="24"/>
      <c r="J5" s="24"/>
      <c r="K5" s="24"/>
      <c r="L5" s="25"/>
      <c r="M5" s="42" t="s">
        <v>67</v>
      </c>
      <c r="N5" s="43"/>
      <c r="O5" s="43"/>
      <c r="P5" s="43"/>
    </row>
    <row r="6" spans="1:16" ht="56.25">
      <c r="A6" s="3"/>
      <c r="B6" s="44" t="s">
        <v>68</v>
      </c>
      <c r="C6" s="13" t="s">
        <v>69</v>
      </c>
      <c r="D6" s="14" t="s">
        <v>38</v>
      </c>
      <c r="E6" s="14" t="s">
        <v>6</v>
      </c>
      <c r="F6" s="14" t="s">
        <v>22</v>
      </c>
      <c r="G6" s="16" t="s">
        <v>70</v>
      </c>
      <c r="H6" s="16" t="s">
        <v>71</v>
      </c>
      <c r="I6" s="16" t="s">
        <v>72</v>
      </c>
      <c r="J6" s="14" t="s">
        <v>8</v>
      </c>
      <c r="K6" s="14" t="s">
        <v>6</v>
      </c>
      <c r="L6" s="14" t="s">
        <v>22</v>
      </c>
      <c r="M6" s="14" t="s">
        <v>73</v>
      </c>
      <c r="N6" s="14" t="s">
        <v>74</v>
      </c>
      <c r="O6" s="14" t="s">
        <v>75</v>
      </c>
      <c r="P6" s="14" t="s">
        <v>76</v>
      </c>
    </row>
    <row r="7" spans="1:16" ht="12.75">
      <c r="A7" s="3" t="s">
        <v>9</v>
      </c>
      <c r="B7" s="3">
        <v>79</v>
      </c>
      <c r="C7" s="34">
        <f>H7/B7</f>
        <v>0.8607594936708861</v>
      </c>
      <c r="D7" s="3">
        <v>5</v>
      </c>
      <c r="E7" s="3">
        <v>8</v>
      </c>
      <c r="F7" s="8">
        <f>E7*0.4</f>
        <v>3.2</v>
      </c>
      <c r="G7" s="8">
        <v>50</v>
      </c>
      <c r="H7" s="8">
        <v>68</v>
      </c>
      <c r="I7" s="45">
        <f>H7/G7*100</f>
        <v>136</v>
      </c>
      <c r="J7" s="2">
        <v>9</v>
      </c>
      <c r="K7" s="2">
        <v>3</v>
      </c>
      <c r="L7" s="9">
        <f>K7*0.4</f>
        <v>1.2000000000000002</v>
      </c>
      <c r="M7" s="2"/>
      <c r="N7" s="2"/>
      <c r="O7" s="2">
        <v>4</v>
      </c>
      <c r="P7" s="9">
        <f>O7*0.5</f>
        <v>2</v>
      </c>
    </row>
    <row r="8" spans="1:16" ht="12.75">
      <c r="A8" s="2" t="s">
        <v>10</v>
      </c>
      <c r="B8" s="3">
        <v>180</v>
      </c>
      <c r="C8" s="34">
        <f aca="true" t="shared" si="0" ref="C8:C24">H8/B8</f>
        <v>0.9888888888888889</v>
      </c>
      <c r="D8" s="3">
        <v>7</v>
      </c>
      <c r="E8" s="3">
        <v>6</v>
      </c>
      <c r="F8" s="8">
        <f aca="true" t="shared" si="1" ref="F8:F24">E8*0.4</f>
        <v>2.4000000000000004</v>
      </c>
      <c r="G8" s="8">
        <v>218</v>
      </c>
      <c r="H8" s="8">
        <v>178</v>
      </c>
      <c r="I8" s="45">
        <f aca="true" t="shared" si="2" ref="I8:I20">H8/G8*100</f>
        <v>81.65137614678899</v>
      </c>
      <c r="J8" s="2">
        <v>6</v>
      </c>
      <c r="K8" s="2">
        <v>6</v>
      </c>
      <c r="L8" s="9">
        <f aca="true" t="shared" si="3" ref="L8:L24">K8*0.4</f>
        <v>2.4000000000000004</v>
      </c>
      <c r="M8" s="2"/>
      <c r="N8" s="2"/>
      <c r="O8" s="2"/>
      <c r="P8" s="9">
        <f aca="true" t="shared" si="4" ref="P8:P24">O8*0.5</f>
        <v>0</v>
      </c>
    </row>
    <row r="9" spans="1:16" ht="12.75">
      <c r="A9" s="2" t="s">
        <v>53</v>
      </c>
      <c r="B9" s="3">
        <v>14</v>
      </c>
      <c r="C9" s="34">
        <f t="shared" si="0"/>
        <v>0</v>
      </c>
      <c r="D9" s="3">
        <v>1</v>
      </c>
      <c r="E9" s="3">
        <v>12</v>
      </c>
      <c r="F9" s="8">
        <f t="shared" si="1"/>
        <v>4.800000000000001</v>
      </c>
      <c r="G9" s="8">
        <v>0</v>
      </c>
      <c r="H9" s="8">
        <v>0</v>
      </c>
      <c r="I9" s="45">
        <v>0</v>
      </c>
      <c r="J9" s="2">
        <v>1</v>
      </c>
      <c r="K9" s="2">
        <v>11</v>
      </c>
      <c r="L9" s="9">
        <f t="shared" si="3"/>
        <v>4.4</v>
      </c>
      <c r="M9" s="2"/>
      <c r="N9" s="2"/>
      <c r="O9" s="2"/>
      <c r="P9" s="9">
        <f t="shared" si="4"/>
        <v>0</v>
      </c>
    </row>
    <row r="10" spans="1:16" ht="12.75">
      <c r="A10" s="2" t="s">
        <v>43</v>
      </c>
      <c r="B10" s="3">
        <v>468</v>
      </c>
      <c r="C10" s="34">
        <f t="shared" si="0"/>
        <v>0.7521367521367521</v>
      </c>
      <c r="D10" s="3">
        <v>2</v>
      </c>
      <c r="E10" s="3">
        <v>11</v>
      </c>
      <c r="F10" s="8">
        <f t="shared" si="1"/>
        <v>4.4</v>
      </c>
      <c r="G10" s="8">
        <v>201</v>
      </c>
      <c r="H10" s="8">
        <v>352</v>
      </c>
      <c r="I10" s="45">
        <f t="shared" si="2"/>
        <v>175.12437810945275</v>
      </c>
      <c r="J10" s="2">
        <v>11</v>
      </c>
      <c r="K10" s="2">
        <v>1</v>
      </c>
      <c r="L10" s="9">
        <f t="shared" si="3"/>
        <v>0.4</v>
      </c>
      <c r="M10" s="2"/>
      <c r="N10" s="2"/>
      <c r="O10" s="2"/>
      <c r="P10" s="9">
        <f t="shared" si="4"/>
        <v>0</v>
      </c>
    </row>
    <row r="11" spans="1:16" ht="12.75">
      <c r="A11" s="2" t="s">
        <v>11</v>
      </c>
      <c r="B11" s="3">
        <v>148</v>
      </c>
      <c r="C11" s="34">
        <f t="shared" si="0"/>
        <v>0.8378378378378378</v>
      </c>
      <c r="D11" s="3">
        <v>4</v>
      </c>
      <c r="E11" s="3">
        <v>9</v>
      </c>
      <c r="F11" s="8">
        <f t="shared" si="1"/>
        <v>3.6</v>
      </c>
      <c r="G11" s="8">
        <v>237</v>
      </c>
      <c r="H11" s="8">
        <v>124</v>
      </c>
      <c r="I11" s="45">
        <f t="shared" si="2"/>
        <v>52.320675105485236</v>
      </c>
      <c r="J11" s="2">
        <v>3</v>
      </c>
      <c r="K11" s="2">
        <v>9</v>
      </c>
      <c r="L11" s="9">
        <f t="shared" si="3"/>
        <v>3.6</v>
      </c>
      <c r="M11" s="2"/>
      <c r="N11" s="2"/>
      <c r="O11" s="2"/>
      <c r="P11" s="9">
        <f t="shared" si="4"/>
        <v>0</v>
      </c>
    </row>
    <row r="12" spans="1:16" ht="12.75">
      <c r="A12" s="2" t="s">
        <v>12</v>
      </c>
      <c r="B12" s="3">
        <v>9</v>
      </c>
      <c r="C12" s="34">
        <f t="shared" si="0"/>
        <v>0</v>
      </c>
      <c r="D12" s="3">
        <v>1</v>
      </c>
      <c r="E12" s="3">
        <v>12</v>
      </c>
      <c r="F12" s="8">
        <f t="shared" si="1"/>
        <v>4.800000000000001</v>
      </c>
      <c r="G12" s="8">
        <v>0</v>
      </c>
      <c r="H12" s="8">
        <v>0</v>
      </c>
      <c r="I12" s="45">
        <v>0</v>
      </c>
      <c r="J12" s="2">
        <v>1</v>
      </c>
      <c r="K12" s="2">
        <v>11</v>
      </c>
      <c r="L12" s="9">
        <f t="shared" si="3"/>
        <v>4.4</v>
      </c>
      <c r="M12" s="2"/>
      <c r="N12" s="2"/>
      <c r="O12" s="2"/>
      <c r="P12" s="9">
        <f t="shared" si="4"/>
        <v>0</v>
      </c>
    </row>
    <row r="13" spans="1:16" ht="12.75">
      <c r="A13" s="2" t="s">
        <v>13</v>
      </c>
      <c r="B13" s="3">
        <v>26</v>
      </c>
      <c r="C13" s="34">
        <f t="shared" si="0"/>
        <v>0.7692307692307693</v>
      </c>
      <c r="D13" s="3">
        <v>3</v>
      </c>
      <c r="E13" s="3">
        <v>9</v>
      </c>
      <c r="F13" s="8">
        <f t="shared" si="1"/>
        <v>3.6</v>
      </c>
      <c r="G13" s="8">
        <v>20</v>
      </c>
      <c r="H13" s="8">
        <v>20</v>
      </c>
      <c r="I13" s="45">
        <f t="shared" si="2"/>
        <v>100</v>
      </c>
      <c r="J13" s="2">
        <v>7</v>
      </c>
      <c r="K13" s="2">
        <v>5</v>
      </c>
      <c r="L13" s="9">
        <f t="shared" si="3"/>
        <v>2</v>
      </c>
      <c r="M13" s="2"/>
      <c r="N13" s="2"/>
      <c r="O13" s="2"/>
      <c r="P13" s="9">
        <f t="shared" si="4"/>
        <v>0</v>
      </c>
    </row>
    <row r="14" spans="1:16" ht="12.75">
      <c r="A14" s="2" t="s">
        <v>14</v>
      </c>
      <c r="B14" s="3">
        <v>138</v>
      </c>
      <c r="C14" s="34">
        <f t="shared" si="0"/>
        <v>1.0217391304347827</v>
      </c>
      <c r="D14" s="3">
        <v>9</v>
      </c>
      <c r="E14" s="3">
        <v>3</v>
      </c>
      <c r="F14" s="8">
        <f t="shared" si="1"/>
        <v>1.2000000000000002</v>
      </c>
      <c r="G14" s="8">
        <v>234</v>
      </c>
      <c r="H14" s="8">
        <v>141</v>
      </c>
      <c r="I14" s="45">
        <f t="shared" si="2"/>
        <v>60.256410256410255</v>
      </c>
      <c r="J14" s="2">
        <v>4</v>
      </c>
      <c r="K14" s="2">
        <v>8</v>
      </c>
      <c r="L14" s="9">
        <f t="shared" si="3"/>
        <v>3.2</v>
      </c>
      <c r="M14" s="2"/>
      <c r="N14" s="2"/>
      <c r="O14" s="2"/>
      <c r="P14" s="9">
        <f t="shared" si="4"/>
        <v>0</v>
      </c>
    </row>
    <row r="15" spans="1:16" ht="12.75">
      <c r="A15" s="2" t="s">
        <v>15</v>
      </c>
      <c r="B15" s="3">
        <v>0</v>
      </c>
      <c r="C15" s="34">
        <v>0</v>
      </c>
      <c r="D15" s="3">
        <v>1</v>
      </c>
      <c r="E15" s="3">
        <v>12</v>
      </c>
      <c r="F15" s="8">
        <f t="shared" si="1"/>
        <v>4.800000000000001</v>
      </c>
      <c r="G15" s="8">
        <v>704</v>
      </c>
      <c r="H15" s="8">
        <v>263</v>
      </c>
      <c r="I15" s="45">
        <f t="shared" si="2"/>
        <v>37.35795454545455</v>
      </c>
      <c r="J15" s="2">
        <v>2</v>
      </c>
      <c r="K15" s="2">
        <v>10</v>
      </c>
      <c r="L15" s="9">
        <f t="shared" si="3"/>
        <v>4</v>
      </c>
      <c r="M15" s="2"/>
      <c r="N15" s="2"/>
      <c r="O15" s="2"/>
      <c r="P15" s="9">
        <f t="shared" si="4"/>
        <v>0</v>
      </c>
    </row>
    <row r="16" spans="1:16" ht="12.75">
      <c r="A16" s="2" t="s">
        <v>77</v>
      </c>
      <c r="B16" s="3">
        <v>318</v>
      </c>
      <c r="C16" s="34">
        <f t="shared" si="0"/>
        <v>1.6666666666666667</v>
      </c>
      <c r="D16" s="3">
        <v>11</v>
      </c>
      <c r="E16" s="3">
        <v>2</v>
      </c>
      <c r="F16" s="8">
        <f t="shared" si="1"/>
        <v>0.8</v>
      </c>
      <c r="G16" s="8">
        <v>175</v>
      </c>
      <c r="H16" s="8">
        <v>530</v>
      </c>
      <c r="I16" s="45">
        <f t="shared" si="2"/>
        <v>302.85714285714283</v>
      </c>
      <c r="J16" s="2">
        <v>12</v>
      </c>
      <c r="K16" s="2">
        <v>0</v>
      </c>
      <c r="L16" s="9">
        <f t="shared" si="3"/>
        <v>0</v>
      </c>
      <c r="M16" s="2"/>
      <c r="N16" s="2"/>
      <c r="O16" s="2"/>
      <c r="P16" s="9">
        <f t="shared" si="4"/>
        <v>0</v>
      </c>
    </row>
    <row r="17" spans="1:16" ht="12.75">
      <c r="A17" s="2" t="s">
        <v>27</v>
      </c>
      <c r="B17" s="3">
        <v>20</v>
      </c>
      <c r="C17" s="34">
        <f t="shared" si="0"/>
        <v>7.7</v>
      </c>
      <c r="D17" s="3">
        <v>12</v>
      </c>
      <c r="E17" s="3">
        <v>1</v>
      </c>
      <c r="F17" s="8">
        <f t="shared" si="1"/>
        <v>0.4</v>
      </c>
      <c r="G17" s="8">
        <v>194</v>
      </c>
      <c r="H17" s="8">
        <v>154</v>
      </c>
      <c r="I17" s="45">
        <f t="shared" si="2"/>
        <v>79.38144329896907</v>
      </c>
      <c r="J17" s="2">
        <v>5</v>
      </c>
      <c r="K17" s="2">
        <v>7</v>
      </c>
      <c r="L17" s="9">
        <f t="shared" si="3"/>
        <v>2.8000000000000003</v>
      </c>
      <c r="M17" s="2"/>
      <c r="N17" s="2"/>
      <c r="O17" s="2"/>
      <c r="P17" s="9">
        <f t="shared" si="4"/>
        <v>0</v>
      </c>
    </row>
    <row r="18" spans="1:16" ht="12.75">
      <c r="A18" s="2" t="s">
        <v>45</v>
      </c>
      <c r="B18" s="3">
        <v>0</v>
      </c>
      <c r="C18" s="34">
        <v>0</v>
      </c>
      <c r="D18" s="3">
        <v>1</v>
      </c>
      <c r="E18" s="3">
        <v>12</v>
      </c>
      <c r="F18" s="8">
        <f t="shared" si="1"/>
        <v>4.800000000000001</v>
      </c>
      <c r="G18" s="8">
        <v>0</v>
      </c>
      <c r="H18" s="8">
        <v>0</v>
      </c>
      <c r="I18" s="45">
        <v>0</v>
      </c>
      <c r="J18" s="2">
        <v>1</v>
      </c>
      <c r="K18" s="2">
        <v>11</v>
      </c>
      <c r="L18" s="9">
        <f t="shared" si="3"/>
        <v>4.4</v>
      </c>
      <c r="M18" s="2"/>
      <c r="N18" s="2"/>
      <c r="O18" s="2"/>
      <c r="P18" s="9">
        <f t="shared" si="4"/>
        <v>0</v>
      </c>
    </row>
    <row r="19" spans="1:16" ht="12.75">
      <c r="A19" s="2" t="s">
        <v>16</v>
      </c>
      <c r="B19" s="3">
        <v>423</v>
      </c>
      <c r="C19" s="34">
        <f t="shared" si="0"/>
        <v>0.9527186761229315</v>
      </c>
      <c r="D19" s="3">
        <v>6</v>
      </c>
      <c r="E19" s="3">
        <v>7</v>
      </c>
      <c r="F19" s="8">
        <f t="shared" si="1"/>
        <v>2.8000000000000003</v>
      </c>
      <c r="G19" s="8">
        <v>303</v>
      </c>
      <c r="H19" s="8">
        <v>403</v>
      </c>
      <c r="I19" s="45">
        <f t="shared" si="2"/>
        <v>133.003300330033</v>
      </c>
      <c r="J19" s="2">
        <v>8</v>
      </c>
      <c r="K19" s="2">
        <v>4</v>
      </c>
      <c r="L19" s="9">
        <f t="shared" si="3"/>
        <v>1.6</v>
      </c>
      <c r="M19" s="2"/>
      <c r="N19" s="2"/>
      <c r="O19" s="2"/>
      <c r="P19" s="9">
        <f t="shared" si="4"/>
        <v>0</v>
      </c>
    </row>
    <row r="20" spans="1:16" ht="12.75">
      <c r="A20" s="2" t="s">
        <v>17</v>
      </c>
      <c r="B20" s="3">
        <v>14</v>
      </c>
      <c r="C20" s="34">
        <f t="shared" si="0"/>
        <v>7.928571428571429</v>
      </c>
      <c r="D20" s="3">
        <v>13</v>
      </c>
      <c r="E20" s="3">
        <v>0</v>
      </c>
      <c r="F20" s="8">
        <f t="shared" si="1"/>
        <v>0</v>
      </c>
      <c r="G20" s="8">
        <v>78</v>
      </c>
      <c r="H20" s="8">
        <v>111</v>
      </c>
      <c r="I20" s="45">
        <f t="shared" si="2"/>
        <v>142.30769230769232</v>
      </c>
      <c r="J20" s="2">
        <v>10</v>
      </c>
      <c r="K20" s="2">
        <v>2</v>
      </c>
      <c r="L20" s="9">
        <f t="shared" si="3"/>
        <v>0.8</v>
      </c>
      <c r="M20" s="2"/>
      <c r="N20" s="2"/>
      <c r="O20" s="2"/>
      <c r="P20" s="9">
        <f t="shared" si="4"/>
        <v>0</v>
      </c>
    </row>
    <row r="21" spans="1:16" ht="12.75">
      <c r="A21" s="2" t="s">
        <v>18</v>
      </c>
      <c r="B21" s="3">
        <v>0</v>
      </c>
      <c r="C21" s="34">
        <v>0</v>
      </c>
      <c r="D21" s="3">
        <v>1</v>
      </c>
      <c r="E21" s="3">
        <v>12</v>
      </c>
      <c r="F21" s="8">
        <f t="shared" si="1"/>
        <v>4.800000000000001</v>
      </c>
      <c r="G21" s="8">
        <v>0</v>
      </c>
      <c r="H21" s="8">
        <v>0</v>
      </c>
      <c r="I21" s="45">
        <v>0</v>
      </c>
      <c r="J21" s="2">
        <v>1</v>
      </c>
      <c r="K21" s="2">
        <v>11</v>
      </c>
      <c r="L21" s="9">
        <f t="shared" si="3"/>
        <v>4.4</v>
      </c>
      <c r="M21" s="2"/>
      <c r="N21" s="2"/>
      <c r="O21" s="2"/>
      <c r="P21" s="9">
        <f t="shared" si="4"/>
        <v>0</v>
      </c>
    </row>
    <row r="22" spans="1:16" ht="12.75">
      <c r="A22" s="2" t="s">
        <v>19</v>
      </c>
      <c r="B22" s="3">
        <v>212</v>
      </c>
      <c r="C22" s="34">
        <f t="shared" si="0"/>
        <v>0.75</v>
      </c>
      <c r="D22" s="3">
        <v>2</v>
      </c>
      <c r="E22" s="3">
        <v>11</v>
      </c>
      <c r="F22" s="8">
        <f t="shared" si="1"/>
        <v>4.4</v>
      </c>
      <c r="G22" s="8">
        <v>0</v>
      </c>
      <c r="H22" s="8">
        <v>159</v>
      </c>
      <c r="I22" s="45">
        <v>0</v>
      </c>
      <c r="J22" s="2">
        <v>7</v>
      </c>
      <c r="K22" s="2">
        <v>5</v>
      </c>
      <c r="L22" s="9">
        <f t="shared" si="3"/>
        <v>2</v>
      </c>
      <c r="M22" s="2"/>
      <c r="N22" s="2"/>
      <c r="O22" s="2"/>
      <c r="P22" s="9">
        <f t="shared" si="4"/>
        <v>0</v>
      </c>
    </row>
    <row r="23" spans="1:16" ht="12.75">
      <c r="A23" s="2" t="s">
        <v>46</v>
      </c>
      <c r="B23" s="3">
        <v>6</v>
      </c>
      <c r="C23" s="34">
        <f t="shared" si="0"/>
        <v>1.3333333333333333</v>
      </c>
      <c r="D23" s="3">
        <v>10</v>
      </c>
      <c r="E23" s="3">
        <v>3</v>
      </c>
      <c r="F23" s="8">
        <f t="shared" si="1"/>
        <v>1.2000000000000002</v>
      </c>
      <c r="G23" s="8">
        <v>0</v>
      </c>
      <c r="H23" s="8">
        <v>8</v>
      </c>
      <c r="I23" s="45">
        <v>0</v>
      </c>
      <c r="J23" s="2">
        <v>7</v>
      </c>
      <c r="K23" s="2">
        <v>5</v>
      </c>
      <c r="L23" s="9">
        <f t="shared" si="3"/>
        <v>2</v>
      </c>
      <c r="M23" s="2"/>
      <c r="N23" s="2"/>
      <c r="O23" s="2"/>
      <c r="P23" s="9">
        <f t="shared" si="4"/>
        <v>0</v>
      </c>
    </row>
    <row r="24" spans="1:16" ht="12.75">
      <c r="A24" s="7" t="s">
        <v>20</v>
      </c>
      <c r="B24" s="3">
        <v>78</v>
      </c>
      <c r="C24" s="34">
        <f t="shared" si="0"/>
        <v>1</v>
      </c>
      <c r="D24" s="3">
        <v>8</v>
      </c>
      <c r="E24" s="3">
        <v>5</v>
      </c>
      <c r="F24" s="8">
        <f t="shared" si="1"/>
        <v>2</v>
      </c>
      <c r="G24" s="8">
        <v>0</v>
      </c>
      <c r="H24" s="8">
        <v>78</v>
      </c>
      <c r="I24" s="45">
        <v>0</v>
      </c>
      <c r="J24" s="2">
        <v>7</v>
      </c>
      <c r="K24" s="2">
        <v>5</v>
      </c>
      <c r="L24" s="9">
        <f t="shared" si="3"/>
        <v>2</v>
      </c>
      <c r="M24" s="2"/>
      <c r="N24" s="2"/>
      <c r="O24" s="2"/>
      <c r="P24" s="9">
        <f t="shared" si="4"/>
        <v>0</v>
      </c>
    </row>
  </sheetData>
  <mergeCells count="3">
    <mergeCell ref="C5:F5"/>
    <mergeCell ref="G5:L5"/>
    <mergeCell ref="M5:P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:Q24"/>
    </sheetView>
  </sheetViews>
  <sheetFormatPr defaultColWidth="9.00390625" defaultRowHeight="12.75"/>
  <sheetData>
    <row r="2" ht="12.75">
      <c r="B2" t="s">
        <v>23</v>
      </c>
    </row>
    <row r="5" spans="1:17" ht="12.75">
      <c r="A5" s="10" t="s">
        <v>0</v>
      </c>
      <c r="B5" s="12" t="s">
        <v>78</v>
      </c>
      <c r="C5" s="11"/>
      <c r="D5" s="11"/>
      <c r="E5" s="5"/>
      <c r="F5" s="23" t="s">
        <v>79</v>
      </c>
      <c r="G5" s="24"/>
      <c r="H5" s="24"/>
      <c r="I5" s="25"/>
      <c r="J5" s="23" t="s">
        <v>80</v>
      </c>
      <c r="K5" s="46"/>
      <c r="L5" s="46"/>
      <c r="M5" s="47"/>
      <c r="N5" s="26" t="s">
        <v>81</v>
      </c>
      <c r="O5" s="27"/>
      <c r="P5" s="27"/>
      <c r="Q5" s="28"/>
    </row>
    <row r="6" spans="1:17" ht="33.75">
      <c r="A6" s="3"/>
      <c r="B6" s="13" t="s">
        <v>82</v>
      </c>
      <c r="C6" s="14" t="s">
        <v>38</v>
      </c>
      <c r="D6" s="14" t="s">
        <v>6</v>
      </c>
      <c r="E6" s="14" t="s">
        <v>22</v>
      </c>
      <c r="F6" s="13" t="s">
        <v>82</v>
      </c>
      <c r="G6" s="14" t="s">
        <v>8</v>
      </c>
      <c r="H6" s="14" t="s">
        <v>6</v>
      </c>
      <c r="I6" s="14" t="s">
        <v>22</v>
      </c>
      <c r="J6" s="48" t="s">
        <v>83</v>
      </c>
      <c r="K6" s="48" t="s">
        <v>38</v>
      </c>
      <c r="L6" s="48" t="s">
        <v>6</v>
      </c>
      <c r="M6" s="48" t="s">
        <v>63</v>
      </c>
      <c r="N6" s="49" t="s">
        <v>84</v>
      </c>
      <c r="O6" s="50" t="s">
        <v>85</v>
      </c>
      <c r="P6" s="51" t="s">
        <v>86</v>
      </c>
      <c r="Q6" s="52" t="s">
        <v>63</v>
      </c>
    </row>
    <row r="7" spans="1:17" ht="12.75">
      <c r="A7" s="3" t="s">
        <v>9</v>
      </c>
      <c r="B7" s="2">
        <v>70</v>
      </c>
      <c r="C7" s="3">
        <v>11</v>
      </c>
      <c r="D7" s="3">
        <v>1</v>
      </c>
      <c r="E7" s="8">
        <f>D7*0.5</f>
        <v>0.5</v>
      </c>
      <c r="F7" s="3">
        <v>23.3</v>
      </c>
      <c r="G7" s="2">
        <v>13</v>
      </c>
      <c r="H7" s="2">
        <v>2</v>
      </c>
      <c r="I7" s="9">
        <f>H7*0.5</f>
        <v>1</v>
      </c>
      <c r="J7" s="2"/>
      <c r="K7" s="2"/>
      <c r="L7" s="2"/>
      <c r="M7" s="39">
        <f>L7*0.5</f>
        <v>0</v>
      </c>
      <c r="N7" s="17"/>
      <c r="O7" s="53"/>
      <c r="P7" s="3"/>
      <c r="Q7" s="35">
        <f>P7*0.5</f>
        <v>0</v>
      </c>
    </row>
    <row r="8" spans="1:17" ht="12.75">
      <c r="A8" s="2" t="s">
        <v>10</v>
      </c>
      <c r="B8" s="2">
        <v>98.5</v>
      </c>
      <c r="C8" s="3">
        <v>5</v>
      </c>
      <c r="D8" s="3">
        <v>7</v>
      </c>
      <c r="E8" s="8">
        <f aca="true" t="shared" si="0" ref="E8:E24">D8*0.5</f>
        <v>3.5</v>
      </c>
      <c r="F8" s="2">
        <v>110.7</v>
      </c>
      <c r="G8" s="2">
        <v>3</v>
      </c>
      <c r="H8" s="2">
        <v>12</v>
      </c>
      <c r="I8" s="9">
        <f aca="true" t="shared" si="1" ref="I8:I24">H8*0.5</f>
        <v>6</v>
      </c>
      <c r="J8" s="38"/>
      <c r="K8" s="38"/>
      <c r="L8" s="38"/>
      <c r="M8" s="39">
        <f aca="true" t="shared" si="2" ref="M8:M24">L8*0.5</f>
        <v>0</v>
      </c>
      <c r="N8" s="2"/>
      <c r="O8" s="2"/>
      <c r="P8" s="2"/>
      <c r="Q8" s="35">
        <f aca="true" t="shared" si="3" ref="Q8:Q24">P8*0.5</f>
        <v>0</v>
      </c>
    </row>
    <row r="9" spans="1:17" ht="12.75">
      <c r="A9" s="2" t="s">
        <v>42</v>
      </c>
      <c r="B9" s="2">
        <v>101.8</v>
      </c>
      <c r="C9" s="3">
        <v>4</v>
      </c>
      <c r="D9" s="3">
        <v>8</v>
      </c>
      <c r="E9" s="8">
        <f t="shared" si="0"/>
        <v>4</v>
      </c>
      <c r="F9" s="2">
        <v>28.3</v>
      </c>
      <c r="G9" s="2">
        <v>12</v>
      </c>
      <c r="H9" s="2">
        <v>3</v>
      </c>
      <c r="I9" s="9">
        <f t="shared" si="1"/>
        <v>1.5</v>
      </c>
      <c r="J9" s="2"/>
      <c r="K9" s="2"/>
      <c r="L9" s="2"/>
      <c r="M9" s="39">
        <f t="shared" si="2"/>
        <v>0</v>
      </c>
      <c r="N9" s="38"/>
      <c r="O9" s="38"/>
      <c r="P9" s="2"/>
      <c r="Q9" s="35">
        <f t="shared" si="3"/>
        <v>0</v>
      </c>
    </row>
    <row r="10" spans="1:17" ht="12.75">
      <c r="A10" s="2" t="s">
        <v>43</v>
      </c>
      <c r="B10" s="2">
        <v>0</v>
      </c>
      <c r="C10" s="3"/>
      <c r="D10" s="3">
        <v>0</v>
      </c>
      <c r="E10" s="8">
        <f t="shared" si="0"/>
        <v>0</v>
      </c>
      <c r="F10" s="2">
        <v>77.2</v>
      </c>
      <c r="G10" s="2">
        <v>7</v>
      </c>
      <c r="H10" s="2">
        <v>8</v>
      </c>
      <c r="I10" s="9">
        <f t="shared" si="1"/>
        <v>4</v>
      </c>
      <c r="J10" s="2"/>
      <c r="K10" s="1"/>
      <c r="L10" s="2"/>
      <c r="M10" s="39">
        <f t="shared" si="2"/>
        <v>0</v>
      </c>
      <c r="N10" s="2"/>
      <c r="O10" s="2"/>
      <c r="P10" s="2"/>
      <c r="Q10" s="35">
        <f t="shared" si="3"/>
        <v>0</v>
      </c>
    </row>
    <row r="11" spans="1:17" ht="12.75">
      <c r="A11" s="2" t="s">
        <v>11</v>
      </c>
      <c r="B11" s="2">
        <v>83</v>
      </c>
      <c r="C11" s="3">
        <v>9</v>
      </c>
      <c r="D11" s="3">
        <v>3</v>
      </c>
      <c r="E11" s="8">
        <f t="shared" si="0"/>
        <v>1.5</v>
      </c>
      <c r="F11" s="2">
        <v>99.2</v>
      </c>
      <c r="G11" s="2">
        <v>6</v>
      </c>
      <c r="H11" s="2">
        <v>9</v>
      </c>
      <c r="I11" s="9">
        <f t="shared" si="1"/>
        <v>4.5</v>
      </c>
      <c r="J11" s="3"/>
      <c r="K11" s="2"/>
      <c r="L11" s="2"/>
      <c r="M11" s="40">
        <f t="shared" si="2"/>
        <v>0</v>
      </c>
      <c r="N11" s="2"/>
      <c r="O11" s="2"/>
      <c r="P11" s="2"/>
      <c r="Q11" s="35">
        <f t="shared" si="3"/>
        <v>0</v>
      </c>
    </row>
    <row r="12" spans="1:17" ht="12.75">
      <c r="A12" s="2" t="s">
        <v>12</v>
      </c>
      <c r="B12" s="2">
        <v>74.1</v>
      </c>
      <c r="C12" s="3">
        <v>10</v>
      </c>
      <c r="D12" s="3">
        <v>2</v>
      </c>
      <c r="E12" s="8">
        <f t="shared" si="0"/>
        <v>1</v>
      </c>
      <c r="F12" s="2">
        <v>74.6</v>
      </c>
      <c r="G12" s="2">
        <v>10</v>
      </c>
      <c r="H12" s="2">
        <v>5</v>
      </c>
      <c r="I12" s="9">
        <f t="shared" si="1"/>
        <v>2.5</v>
      </c>
      <c r="J12" s="38"/>
      <c r="K12" s="38"/>
      <c r="L12" s="38"/>
      <c r="M12" s="52">
        <f t="shared" si="2"/>
        <v>0</v>
      </c>
      <c r="N12" s="38"/>
      <c r="O12" s="38"/>
      <c r="P12" s="38"/>
      <c r="Q12" s="35">
        <f t="shared" si="3"/>
        <v>0</v>
      </c>
    </row>
    <row r="13" spans="1:17" ht="12.75">
      <c r="A13" s="2" t="s">
        <v>13</v>
      </c>
      <c r="B13" s="2">
        <v>0</v>
      </c>
      <c r="C13" s="3"/>
      <c r="D13" s="3">
        <v>0</v>
      </c>
      <c r="E13" s="8">
        <f t="shared" si="0"/>
        <v>0</v>
      </c>
      <c r="F13" s="2">
        <v>0</v>
      </c>
      <c r="G13" s="2"/>
      <c r="H13" s="2">
        <v>0</v>
      </c>
      <c r="I13" s="9">
        <f t="shared" si="1"/>
        <v>0</v>
      </c>
      <c r="J13" s="2"/>
      <c r="K13" s="2"/>
      <c r="L13" s="2"/>
      <c r="M13" s="39">
        <f t="shared" si="2"/>
        <v>0</v>
      </c>
      <c r="N13" s="2"/>
      <c r="O13" s="2"/>
      <c r="P13" s="2"/>
      <c r="Q13" s="35">
        <f t="shared" si="3"/>
        <v>0</v>
      </c>
    </row>
    <row r="14" spans="1:17" ht="12.75">
      <c r="A14" s="2" t="s">
        <v>14</v>
      </c>
      <c r="B14" s="2">
        <v>114</v>
      </c>
      <c r="C14" s="3">
        <v>3</v>
      </c>
      <c r="D14" s="3">
        <v>9</v>
      </c>
      <c r="E14" s="8">
        <f t="shared" si="0"/>
        <v>4.5</v>
      </c>
      <c r="F14" s="2">
        <v>103.4</v>
      </c>
      <c r="G14" s="2">
        <v>4</v>
      </c>
      <c r="H14" s="2">
        <v>11</v>
      </c>
      <c r="I14" s="9">
        <f t="shared" si="1"/>
        <v>5.5</v>
      </c>
      <c r="J14" s="38"/>
      <c r="K14" s="38"/>
      <c r="L14" s="38"/>
      <c r="M14" s="39">
        <f t="shared" si="2"/>
        <v>0</v>
      </c>
      <c r="N14" s="38"/>
      <c r="O14" s="38"/>
      <c r="P14" s="38"/>
      <c r="Q14" s="35">
        <f t="shared" si="3"/>
        <v>0</v>
      </c>
    </row>
    <row r="15" spans="1:17" ht="12.75">
      <c r="A15" s="2" t="s">
        <v>15</v>
      </c>
      <c r="B15" s="2">
        <v>0</v>
      </c>
      <c r="C15" s="3"/>
      <c r="D15" s="3">
        <v>0</v>
      </c>
      <c r="E15" s="8">
        <f t="shared" si="0"/>
        <v>0</v>
      </c>
      <c r="F15" s="2">
        <v>0</v>
      </c>
      <c r="G15" s="2"/>
      <c r="H15" s="2">
        <v>0</v>
      </c>
      <c r="I15" s="9">
        <f t="shared" si="1"/>
        <v>0</v>
      </c>
      <c r="J15" s="2"/>
      <c r="K15" s="2"/>
      <c r="L15" s="2"/>
      <c r="M15" s="39">
        <f t="shared" si="2"/>
        <v>0</v>
      </c>
      <c r="N15" s="2"/>
      <c r="O15" s="2"/>
      <c r="P15" s="2"/>
      <c r="Q15" s="35">
        <f t="shared" si="3"/>
        <v>0</v>
      </c>
    </row>
    <row r="16" spans="1:17" ht="12.75">
      <c r="A16" s="2" t="s">
        <v>87</v>
      </c>
      <c r="B16" s="2">
        <v>123</v>
      </c>
      <c r="C16" s="3">
        <v>2</v>
      </c>
      <c r="D16" s="3">
        <v>10</v>
      </c>
      <c r="E16" s="8">
        <f t="shared" si="0"/>
        <v>5</v>
      </c>
      <c r="F16" s="2">
        <v>75.5</v>
      </c>
      <c r="G16" s="2">
        <v>9</v>
      </c>
      <c r="H16" s="2">
        <v>6</v>
      </c>
      <c r="I16" s="9">
        <f t="shared" si="1"/>
        <v>3</v>
      </c>
      <c r="J16" s="38"/>
      <c r="K16" s="38"/>
      <c r="L16" s="38"/>
      <c r="M16" s="39">
        <f t="shared" si="2"/>
        <v>0</v>
      </c>
      <c r="N16" s="38"/>
      <c r="O16" s="38"/>
      <c r="P16" s="38"/>
      <c r="Q16" s="35">
        <f t="shared" si="3"/>
        <v>0</v>
      </c>
    </row>
    <row r="17" spans="1:17" ht="12.75">
      <c r="A17" s="2" t="s">
        <v>27</v>
      </c>
      <c r="B17" s="2">
        <v>125.3</v>
      </c>
      <c r="C17" s="3">
        <v>1</v>
      </c>
      <c r="D17" s="3">
        <v>11</v>
      </c>
      <c r="E17" s="8">
        <f t="shared" si="0"/>
        <v>5.5</v>
      </c>
      <c r="F17" s="2">
        <v>44.4</v>
      </c>
      <c r="G17" s="2">
        <v>11</v>
      </c>
      <c r="H17" s="2">
        <v>4</v>
      </c>
      <c r="I17" s="9">
        <f t="shared" si="1"/>
        <v>2</v>
      </c>
      <c r="J17" s="2"/>
      <c r="K17" s="2"/>
      <c r="L17" s="2"/>
      <c r="M17" s="39">
        <f t="shared" si="2"/>
        <v>0</v>
      </c>
      <c r="N17" s="2"/>
      <c r="O17" s="2"/>
      <c r="P17" s="2"/>
      <c r="Q17" s="35">
        <f t="shared" si="3"/>
        <v>0</v>
      </c>
    </row>
    <row r="18" spans="1:17" ht="12.75">
      <c r="A18" s="2" t="s">
        <v>45</v>
      </c>
      <c r="B18" s="2">
        <v>0</v>
      </c>
      <c r="C18" s="3"/>
      <c r="D18" s="3">
        <v>0</v>
      </c>
      <c r="E18" s="8">
        <f t="shared" si="0"/>
        <v>0</v>
      </c>
      <c r="F18" s="2">
        <v>0</v>
      </c>
      <c r="G18" s="2"/>
      <c r="H18" s="2">
        <v>0</v>
      </c>
      <c r="I18" s="9">
        <f t="shared" si="1"/>
        <v>0</v>
      </c>
      <c r="J18" s="2"/>
      <c r="K18" s="2"/>
      <c r="L18" s="2"/>
      <c r="M18" s="39">
        <f t="shared" si="2"/>
        <v>0</v>
      </c>
      <c r="N18" s="38"/>
      <c r="O18" s="38"/>
      <c r="P18" s="38"/>
      <c r="Q18" s="35">
        <f t="shared" si="3"/>
        <v>0</v>
      </c>
    </row>
    <row r="19" spans="1:17" ht="12.75">
      <c r="A19" s="2" t="s">
        <v>16</v>
      </c>
      <c r="B19" s="2">
        <v>86.3</v>
      </c>
      <c r="C19" s="3">
        <v>6</v>
      </c>
      <c r="D19" s="3">
        <v>6</v>
      </c>
      <c r="E19" s="8">
        <f t="shared" si="0"/>
        <v>3</v>
      </c>
      <c r="F19" s="2">
        <v>75.9</v>
      </c>
      <c r="G19" s="2">
        <v>8</v>
      </c>
      <c r="H19" s="2">
        <v>7</v>
      </c>
      <c r="I19" s="9">
        <f t="shared" si="1"/>
        <v>3.5</v>
      </c>
      <c r="J19" s="3"/>
      <c r="K19" s="3"/>
      <c r="L19" s="3"/>
      <c r="M19" s="39">
        <f t="shared" si="2"/>
        <v>0</v>
      </c>
      <c r="N19" s="2"/>
      <c r="O19" s="2"/>
      <c r="P19" s="2"/>
      <c r="Q19" s="35">
        <f t="shared" si="3"/>
        <v>0</v>
      </c>
    </row>
    <row r="20" spans="1:17" ht="12.75">
      <c r="A20" s="2" t="s">
        <v>17</v>
      </c>
      <c r="B20" s="2">
        <v>0</v>
      </c>
      <c r="C20" s="3"/>
      <c r="D20" s="3">
        <v>0</v>
      </c>
      <c r="E20" s="8">
        <f t="shared" si="0"/>
        <v>0</v>
      </c>
      <c r="F20" s="2">
        <v>0</v>
      </c>
      <c r="G20" s="2"/>
      <c r="H20" s="2">
        <v>0</v>
      </c>
      <c r="I20" s="9">
        <f t="shared" si="1"/>
        <v>0</v>
      </c>
      <c r="J20" s="17"/>
      <c r="K20" s="17"/>
      <c r="L20" s="17"/>
      <c r="M20" s="39">
        <f t="shared" si="2"/>
        <v>0</v>
      </c>
      <c r="N20" s="38"/>
      <c r="O20" s="38"/>
      <c r="P20" s="38"/>
      <c r="Q20" s="35">
        <f t="shared" si="3"/>
        <v>0</v>
      </c>
    </row>
    <row r="21" spans="1:17" ht="12.75">
      <c r="A21" s="2" t="s">
        <v>18</v>
      </c>
      <c r="B21" s="2">
        <v>0</v>
      </c>
      <c r="C21" s="3"/>
      <c r="D21" s="3">
        <v>0</v>
      </c>
      <c r="E21" s="8">
        <f t="shared" si="0"/>
        <v>0</v>
      </c>
      <c r="F21" s="2">
        <v>370.6</v>
      </c>
      <c r="G21" s="2">
        <v>1</v>
      </c>
      <c r="H21" s="2">
        <v>14</v>
      </c>
      <c r="I21" s="9">
        <f t="shared" si="1"/>
        <v>7</v>
      </c>
      <c r="J21" s="2"/>
      <c r="K21" s="2"/>
      <c r="L21" s="2"/>
      <c r="M21" s="39">
        <f t="shared" si="2"/>
        <v>0</v>
      </c>
      <c r="N21" s="2"/>
      <c r="O21" s="2"/>
      <c r="P21" s="2"/>
      <c r="Q21" s="35">
        <f t="shared" si="3"/>
        <v>0</v>
      </c>
    </row>
    <row r="22" spans="1:17" ht="12.75">
      <c r="A22" s="2" t="s">
        <v>19</v>
      </c>
      <c r="B22" s="2">
        <v>86</v>
      </c>
      <c r="C22" s="3">
        <v>7</v>
      </c>
      <c r="D22" s="3">
        <v>5</v>
      </c>
      <c r="E22" s="8">
        <f t="shared" si="0"/>
        <v>2.5</v>
      </c>
      <c r="F22" s="2">
        <v>5.3</v>
      </c>
      <c r="G22" s="2">
        <v>14</v>
      </c>
      <c r="H22" s="2">
        <v>1</v>
      </c>
      <c r="I22" s="9">
        <f t="shared" si="1"/>
        <v>0.5</v>
      </c>
      <c r="J22" s="2"/>
      <c r="K22" s="2"/>
      <c r="L22" s="2"/>
      <c r="M22" s="39">
        <f t="shared" si="2"/>
        <v>0</v>
      </c>
      <c r="N22" s="2"/>
      <c r="O22" s="2"/>
      <c r="P22" s="2"/>
      <c r="Q22" s="35">
        <f t="shared" si="3"/>
        <v>0</v>
      </c>
    </row>
    <row r="23" spans="1:17" ht="12.75">
      <c r="A23" s="2" t="s">
        <v>46</v>
      </c>
      <c r="B23" s="2">
        <v>0</v>
      </c>
      <c r="C23" s="3"/>
      <c r="D23" s="3">
        <v>0</v>
      </c>
      <c r="E23" s="8">
        <f t="shared" si="0"/>
        <v>0</v>
      </c>
      <c r="F23" s="2">
        <v>100</v>
      </c>
      <c r="G23" s="2">
        <v>5</v>
      </c>
      <c r="H23" s="2">
        <v>10</v>
      </c>
      <c r="I23" s="9">
        <f t="shared" si="1"/>
        <v>5</v>
      </c>
      <c r="J23" s="2"/>
      <c r="K23" s="2"/>
      <c r="L23" s="2"/>
      <c r="M23" s="39">
        <f t="shared" si="2"/>
        <v>0</v>
      </c>
      <c r="N23" s="38"/>
      <c r="O23" s="38"/>
      <c r="P23" s="38"/>
      <c r="Q23" s="35">
        <f t="shared" si="3"/>
        <v>0</v>
      </c>
    </row>
    <row r="24" spans="1:17" ht="12.75">
      <c r="A24" s="7" t="s">
        <v>20</v>
      </c>
      <c r="B24" s="2">
        <v>85.3</v>
      </c>
      <c r="C24" s="3">
        <v>8</v>
      </c>
      <c r="D24" s="3">
        <v>4</v>
      </c>
      <c r="E24" s="8">
        <f t="shared" si="0"/>
        <v>2</v>
      </c>
      <c r="F24" s="2">
        <v>208</v>
      </c>
      <c r="G24" s="2">
        <v>2</v>
      </c>
      <c r="H24" s="2">
        <v>13</v>
      </c>
      <c r="I24" s="9">
        <f t="shared" si="1"/>
        <v>6.5</v>
      </c>
      <c r="J24" s="3"/>
      <c r="K24" s="3"/>
      <c r="L24" s="3"/>
      <c r="M24" s="39">
        <f t="shared" si="2"/>
        <v>0</v>
      </c>
      <c r="N24" s="2"/>
      <c r="O24" s="2"/>
      <c r="P24" s="2"/>
      <c r="Q24" s="40">
        <f t="shared" si="3"/>
        <v>0</v>
      </c>
    </row>
  </sheetData>
  <mergeCells count="3">
    <mergeCell ref="F5:I5"/>
    <mergeCell ref="J5:M5"/>
    <mergeCell ref="N5:Q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W26"/>
  <sheetViews>
    <sheetView tabSelected="1" workbookViewId="0" topLeftCell="A1">
      <selection activeCell="A1" sqref="A1:W26"/>
    </sheetView>
  </sheetViews>
  <sheetFormatPr defaultColWidth="9.00390625" defaultRowHeight="12.75"/>
  <sheetData>
    <row r="3" spans="8:19" ht="12.75">
      <c r="H3" s="54" t="s">
        <v>88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6" spans="1:23" ht="45">
      <c r="A6" s="9" t="s">
        <v>0</v>
      </c>
      <c r="B6" s="55" t="s">
        <v>1</v>
      </c>
      <c r="C6" s="55" t="s">
        <v>2</v>
      </c>
      <c r="D6" s="55" t="s">
        <v>89</v>
      </c>
      <c r="E6" s="55" t="s">
        <v>90</v>
      </c>
      <c r="F6" s="55" t="s">
        <v>91</v>
      </c>
      <c r="G6" s="55" t="s">
        <v>92</v>
      </c>
      <c r="H6" s="55" t="s">
        <v>93</v>
      </c>
      <c r="I6" s="55" t="s">
        <v>94</v>
      </c>
      <c r="J6" s="55" t="s">
        <v>95</v>
      </c>
      <c r="K6" s="55" t="s">
        <v>96</v>
      </c>
      <c r="L6" s="55" t="s">
        <v>97</v>
      </c>
      <c r="M6" s="55"/>
      <c r="N6" s="55"/>
      <c r="O6" s="55" t="s">
        <v>98</v>
      </c>
      <c r="P6" s="55" t="s">
        <v>56</v>
      </c>
      <c r="Q6" s="55" t="s">
        <v>57</v>
      </c>
      <c r="R6" s="55" t="s">
        <v>99</v>
      </c>
      <c r="S6" s="55" t="s">
        <v>100</v>
      </c>
      <c r="T6" s="55" t="s">
        <v>101</v>
      </c>
      <c r="U6" s="55" t="s">
        <v>102</v>
      </c>
      <c r="V6" s="55" t="s">
        <v>103</v>
      </c>
      <c r="W6" s="55" t="s">
        <v>104</v>
      </c>
    </row>
    <row r="7" spans="1:23" ht="12.75">
      <c r="A7" s="3" t="s">
        <v>9</v>
      </c>
      <c r="B7" s="8">
        <v>0.9</v>
      </c>
      <c r="C7" s="40">
        <v>2.7</v>
      </c>
      <c r="D7" s="40">
        <v>4.4</v>
      </c>
      <c r="E7" s="40">
        <v>0.6</v>
      </c>
      <c r="F7" s="40"/>
      <c r="G7" s="40">
        <v>0</v>
      </c>
      <c r="H7" s="40">
        <v>0</v>
      </c>
      <c r="I7" s="40">
        <v>2.7</v>
      </c>
      <c r="J7" s="40">
        <v>1.5</v>
      </c>
      <c r="K7" s="40">
        <v>1.2</v>
      </c>
      <c r="L7" s="40">
        <v>3.2</v>
      </c>
      <c r="M7" s="40"/>
      <c r="N7" s="40"/>
      <c r="O7" s="40"/>
      <c r="P7" s="35"/>
      <c r="Q7" s="40"/>
      <c r="R7" s="40"/>
      <c r="S7" s="40">
        <v>0.5</v>
      </c>
      <c r="T7" s="9">
        <v>1</v>
      </c>
      <c r="U7" s="40"/>
      <c r="V7" s="40">
        <f>T7+S7+U7+R7+Q7+P7+O7+L7+K7+J7+I7+H7+G7+F7+E7+D7+C7+B7</f>
        <v>18.7</v>
      </c>
      <c r="W7" s="40"/>
    </row>
    <row r="8" spans="1:23" ht="12.75">
      <c r="A8" s="2" t="s">
        <v>10</v>
      </c>
      <c r="B8" s="8">
        <v>5.4</v>
      </c>
      <c r="C8" s="40">
        <v>5.4</v>
      </c>
      <c r="D8" s="40">
        <v>2.4</v>
      </c>
      <c r="E8" s="40">
        <v>1.2</v>
      </c>
      <c r="F8" s="40"/>
      <c r="G8" s="40">
        <v>1</v>
      </c>
      <c r="H8" s="40">
        <v>0.6</v>
      </c>
      <c r="I8" s="40">
        <v>3.6</v>
      </c>
      <c r="J8" s="40">
        <v>1</v>
      </c>
      <c r="K8" s="40">
        <v>2.4</v>
      </c>
      <c r="L8" s="40">
        <v>2.4</v>
      </c>
      <c r="M8" s="40"/>
      <c r="N8" s="40"/>
      <c r="O8" s="40"/>
      <c r="P8" s="39"/>
      <c r="Q8" s="40"/>
      <c r="R8" s="40"/>
      <c r="S8" s="40">
        <v>3.5</v>
      </c>
      <c r="T8" s="9">
        <v>6</v>
      </c>
      <c r="U8" s="40"/>
      <c r="V8" s="40">
        <f aca="true" t="shared" si="0" ref="V8:V24">T8+S8+U8+R8+Q8+P8+O8+L8+K8+J8+I8+H8+G8+F8+E8+D8+C8+B8</f>
        <v>34.9</v>
      </c>
      <c r="W8" s="40"/>
    </row>
    <row r="9" spans="1:23" ht="12.75">
      <c r="A9" s="2" t="s">
        <v>53</v>
      </c>
      <c r="B9" s="8">
        <v>8.1</v>
      </c>
      <c r="C9" s="40">
        <v>9.9</v>
      </c>
      <c r="D9" s="40">
        <v>4.4</v>
      </c>
      <c r="E9" s="40">
        <v>2.1</v>
      </c>
      <c r="F9" s="40"/>
      <c r="G9" s="40">
        <v>0</v>
      </c>
      <c r="H9" s="40">
        <v>0</v>
      </c>
      <c r="I9" s="40">
        <v>8.1</v>
      </c>
      <c r="J9" s="40">
        <v>5.5</v>
      </c>
      <c r="K9" s="40">
        <v>4.4</v>
      </c>
      <c r="L9" s="40">
        <v>4.8</v>
      </c>
      <c r="M9" s="40"/>
      <c r="N9" s="40"/>
      <c r="O9" s="40"/>
      <c r="P9" s="39"/>
      <c r="Q9" s="40"/>
      <c r="R9" s="40"/>
      <c r="S9" s="40">
        <v>4</v>
      </c>
      <c r="T9" s="9">
        <v>1.5</v>
      </c>
      <c r="U9" s="40"/>
      <c r="V9" s="40">
        <f t="shared" si="0"/>
        <v>52.800000000000004</v>
      </c>
      <c r="W9" s="40">
        <v>3</v>
      </c>
    </row>
    <row r="10" spans="1:23" ht="12.75">
      <c r="A10" s="2" t="s">
        <v>43</v>
      </c>
      <c r="B10" s="8">
        <v>0</v>
      </c>
      <c r="C10" s="40">
        <v>8.1</v>
      </c>
      <c r="D10" s="40">
        <v>4.8</v>
      </c>
      <c r="E10" s="40">
        <v>1.5</v>
      </c>
      <c r="F10" s="40"/>
      <c r="G10" s="40">
        <v>0</v>
      </c>
      <c r="H10" s="40">
        <v>0</v>
      </c>
      <c r="I10" s="40">
        <v>15.3</v>
      </c>
      <c r="J10" s="40">
        <v>4.5</v>
      </c>
      <c r="K10" s="40">
        <v>0.4</v>
      </c>
      <c r="L10" s="40">
        <v>4.4</v>
      </c>
      <c r="M10" s="40"/>
      <c r="N10" s="40"/>
      <c r="O10" s="40"/>
      <c r="P10" s="39"/>
      <c r="Q10" s="40"/>
      <c r="R10" s="40"/>
      <c r="S10" s="40">
        <v>0</v>
      </c>
      <c r="T10" s="9">
        <v>4</v>
      </c>
      <c r="U10" s="40"/>
      <c r="V10" s="40">
        <f t="shared" si="0"/>
        <v>43</v>
      </c>
      <c r="W10" s="40"/>
    </row>
    <row r="11" spans="1:23" ht="12.75">
      <c r="A11" s="2" t="s">
        <v>11</v>
      </c>
      <c r="B11" s="8">
        <v>3.6</v>
      </c>
      <c r="C11" s="40">
        <v>6.3</v>
      </c>
      <c r="D11" s="40">
        <v>1.2</v>
      </c>
      <c r="E11" s="40">
        <v>3</v>
      </c>
      <c r="F11" s="40"/>
      <c r="G11" s="40">
        <v>0</v>
      </c>
      <c r="H11" s="40">
        <v>0</v>
      </c>
      <c r="I11" s="40">
        <v>12.6</v>
      </c>
      <c r="J11" s="40">
        <v>6.5</v>
      </c>
      <c r="K11" s="40">
        <v>3.6</v>
      </c>
      <c r="L11" s="40">
        <v>3.6</v>
      </c>
      <c r="M11" s="40"/>
      <c r="N11" s="40"/>
      <c r="O11" s="40"/>
      <c r="P11" s="39"/>
      <c r="Q11" s="40"/>
      <c r="R11" s="40"/>
      <c r="S11" s="40">
        <v>1.5</v>
      </c>
      <c r="T11" s="9">
        <v>4.5</v>
      </c>
      <c r="U11" s="40"/>
      <c r="V11" s="40">
        <f t="shared" si="0"/>
        <v>46.4</v>
      </c>
      <c r="W11" s="40"/>
    </row>
    <row r="12" spans="1:23" ht="12.75">
      <c r="A12" s="2" t="s">
        <v>12</v>
      </c>
      <c r="B12" s="8">
        <v>7.2</v>
      </c>
      <c r="C12" s="40">
        <v>1.8</v>
      </c>
      <c r="D12" s="40">
        <v>0.8</v>
      </c>
      <c r="E12" s="40">
        <v>0.9</v>
      </c>
      <c r="F12" s="40"/>
      <c r="G12" s="40">
        <v>0</v>
      </c>
      <c r="H12" s="40">
        <v>0</v>
      </c>
      <c r="I12" s="40">
        <v>7.2</v>
      </c>
      <c r="J12" s="40">
        <v>6</v>
      </c>
      <c r="K12" s="40">
        <v>4.4</v>
      </c>
      <c r="L12" s="40">
        <v>4.8</v>
      </c>
      <c r="M12" s="40"/>
      <c r="N12" s="40"/>
      <c r="O12" s="40"/>
      <c r="P12" s="39"/>
      <c r="Q12" s="40"/>
      <c r="R12" s="40"/>
      <c r="S12" s="40">
        <v>1</v>
      </c>
      <c r="T12" s="9">
        <v>2.5</v>
      </c>
      <c r="U12" s="40"/>
      <c r="V12" s="40">
        <f t="shared" si="0"/>
        <v>36.6</v>
      </c>
      <c r="W12" s="40"/>
    </row>
    <row r="13" spans="1:23" ht="12.75">
      <c r="A13" s="2" t="s">
        <v>13</v>
      </c>
      <c r="B13" s="8">
        <v>0</v>
      </c>
      <c r="C13" s="40">
        <v>7.2</v>
      </c>
      <c r="D13" s="40">
        <v>2.8</v>
      </c>
      <c r="E13" s="40">
        <v>0.3</v>
      </c>
      <c r="F13" s="40"/>
      <c r="G13" s="40">
        <v>0</v>
      </c>
      <c r="H13" s="40">
        <v>0</v>
      </c>
      <c r="I13" s="40">
        <v>1.8</v>
      </c>
      <c r="J13" s="40">
        <v>2</v>
      </c>
      <c r="K13" s="40">
        <v>2</v>
      </c>
      <c r="L13" s="40">
        <v>3.6</v>
      </c>
      <c r="M13" s="40"/>
      <c r="N13" s="40"/>
      <c r="O13" s="40"/>
      <c r="P13" s="39"/>
      <c r="Q13" s="40"/>
      <c r="R13" s="40"/>
      <c r="S13" s="40">
        <v>0</v>
      </c>
      <c r="T13" s="9">
        <v>0</v>
      </c>
      <c r="U13" s="40"/>
      <c r="V13" s="40">
        <f t="shared" si="0"/>
        <v>19.7</v>
      </c>
      <c r="W13" s="40"/>
    </row>
    <row r="14" spans="1:23" ht="12.75">
      <c r="A14" s="2" t="s">
        <v>14</v>
      </c>
      <c r="B14" s="8">
        <v>4.5</v>
      </c>
      <c r="C14" s="40">
        <v>11.7</v>
      </c>
      <c r="D14" s="40">
        <v>2</v>
      </c>
      <c r="E14" s="40">
        <v>3.9</v>
      </c>
      <c r="F14" s="40">
        <v>0.9</v>
      </c>
      <c r="G14" s="40">
        <v>5</v>
      </c>
      <c r="H14" s="40">
        <v>1.2</v>
      </c>
      <c r="I14" s="40">
        <v>9.9</v>
      </c>
      <c r="J14" s="40">
        <v>0.5</v>
      </c>
      <c r="K14" s="40">
        <v>3.2</v>
      </c>
      <c r="L14" s="40">
        <v>1.2</v>
      </c>
      <c r="M14" s="40"/>
      <c r="N14" s="40"/>
      <c r="O14" s="40"/>
      <c r="P14" s="39"/>
      <c r="Q14" s="40"/>
      <c r="R14" s="40"/>
      <c r="S14" s="40">
        <v>4.5</v>
      </c>
      <c r="T14" s="9">
        <v>5.5</v>
      </c>
      <c r="U14" s="40"/>
      <c r="V14" s="40">
        <f t="shared" si="0"/>
        <v>54</v>
      </c>
      <c r="W14" s="40">
        <v>2</v>
      </c>
    </row>
    <row r="15" spans="1:23" ht="12.75">
      <c r="A15" s="2" t="s">
        <v>15</v>
      </c>
      <c r="B15" s="8">
        <v>0</v>
      </c>
      <c r="C15" s="40">
        <v>0</v>
      </c>
      <c r="D15" s="40">
        <v>0</v>
      </c>
      <c r="E15" s="40">
        <v>4.2</v>
      </c>
      <c r="F15" s="40"/>
      <c r="G15" s="40">
        <v>0</v>
      </c>
      <c r="H15" s="40">
        <v>0</v>
      </c>
      <c r="I15" s="40">
        <v>10.8</v>
      </c>
      <c r="J15" s="40">
        <v>8.5</v>
      </c>
      <c r="K15" s="40">
        <v>4</v>
      </c>
      <c r="L15" s="40">
        <v>4.8</v>
      </c>
      <c r="M15" s="40"/>
      <c r="N15" s="40"/>
      <c r="O15" s="40"/>
      <c r="P15" s="39"/>
      <c r="Q15" s="40"/>
      <c r="R15" s="40"/>
      <c r="S15" s="40">
        <v>0</v>
      </c>
      <c r="T15" s="9">
        <v>0</v>
      </c>
      <c r="U15" s="40"/>
      <c r="V15" s="40">
        <f t="shared" si="0"/>
        <v>32.300000000000004</v>
      </c>
      <c r="W15" s="40"/>
    </row>
    <row r="16" spans="1:23" ht="12.75">
      <c r="A16" s="2" t="s">
        <v>64</v>
      </c>
      <c r="B16" s="8">
        <v>9.9</v>
      </c>
      <c r="C16" s="40">
        <v>10.8</v>
      </c>
      <c r="D16" s="40">
        <v>4</v>
      </c>
      <c r="E16" s="40">
        <v>4.8</v>
      </c>
      <c r="F16" s="40"/>
      <c r="G16" s="40">
        <v>0</v>
      </c>
      <c r="H16" s="40">
        <v>0</v>
      </c>
      <c r="I16" s="40">
        <v>13.5</v>
      </c>
      <c r="J16" s="40">
        <v>2.5</v>
      </c>
      <c r="K16" s="40">
        <v>0</v>
      </c>
      <c r="L16" s="40">
        <v>0.8</v>
      </c>
      <c r="M16" s="40"/>
      <c r="N16" s="40"/>
      <c r="O16" s="40"/>
      <c r="P16" s="39"/>
      <c r="Q16" s="40"/>
      <c r="R16" s="40"/>
      <c r="S16" s="40">
        <v>5</v>
      </c>
      <c r="T16" s="9">
        <v>3</v>
      </c>
      <c r="U16" s="40"/>
      <c r="V16" s="40">
        <f t="shared" si="0"/>
        <v>54.300000000000004</v>
      </c>
      <c r="W16" s="40">
        <v>1</v>
      </c>
    </row>
    <row r="17" spans="1:23" ht="12.75">
      <c r="A17" s="2" t="s">
        <v>27</v>
      </c>
      <c r="B17" s="8">
        <v>9</v>
      </c>
      <c r="C17" s="40">
        <v>4.5</v>
      </c>
      <c r="D17" s="40">
        <v>3.2</v>
      </c>
      <c r="E17" s="40">
        <v>4.5</v>
      </c>
      <c r="F17" s="40"/>
      <c r="G17" s="40">
        <v>0</v>
      </c>
      <c r="H17" s="40">
        <v>0</v>
      </c>
      <c r="I17" s="40">
        <v>0.9</v>
      </c>
      <c r="J17" s="40">
        <v>0</v>
      </c>
      <c r="K17" s="40">
        <v>2.8</v>
      </c>
      <c r="L17" s="40">
        <v>0.4</v>
      </c>
      <c r="M17" s="40"/>
      <c r="N17" s="40"/>
      <c r="O17" s="40"/>
      <c r="P17" s="39"/>
      <c r="Q17" s="40"/>
      <c r="R17" s="40"/>
      <c r="S17" s="40">
        <v>5.5</v>
      </c>
      <c r="T17" s="9">
        <v>2</v>
      </c>
      <c r="U17" s="40"/>
      <c r="V17" s="40">
        <f t="shared" si="0"/>
        <v>32.8</v>
      </c>
      <c r="W17" s="40"/>
    </row>
    <row r="18" spans="1:23" ht="12.75">
      <c r="A18" s="2" t="s">
        <v>45</v>
      </c>
      <c r="B18" s="8">
        <v>0</v>
      </c>
      <c r="C18" s="40">
        <v>0</v>
      </c>
      <c r="D18" s="40">
        <v>0</v>
      </c>
      <c r="E18" s="40">
        <v>2.4</v>
      </c>
      <c r="F18" s="40"/>
      <c r="G18" s="40">
        <v>0</v>
      </c>
      <c r="H18" s="40">
        <v>0</v>
      </c>
      <c r="I18" s="40">
        <v>4.5</v>
      </c>
      <c r="J18" s="40">
        <v>8</v>
      </c>
      <c r="K18" s="40">
        <v>4.4</v>
      </c>
      <c r="L18" s="40">
        <v>4.8</v>
      </c>
      <c r="M18" s="40"/>
      <c r="N18" s="40"/>
      <c r="O18" s="40"/>
      <c r="P18" s="39"/>
      <c r="Q18" s="40"/>
      <c r="R18" s="40"/>
      <c r="S18" s="40">
        <v>0</v>
      </c>
      <c r="T18" s="9">
        <v>0</v>
      </c>
      <c r="U18" s="40"/>
      <c r="V18" s="40">
        <f t="shared" si="0"/>
        <v>24.099999999999998</v>
      </c>
      <c r="W18" s="40"/>
    </row>
    <row r="19" spans="1:23" ht="12.75">
      <c r="A19" s="2" t="s">
        <v>16</v>
      </c>
      <c r="B19" s="8">
        <v>2.7</v>
      </c>
      <c r="C19" s="40">
        <v>3.6</v>
      </c>
      <c r="D19" s="40">
        <v>3.6</v>
      </c>
      <c r="E19" s="40">
        <v>2.7</v>
      </c>
      <c r="F19" s="40">
        <v>1.8</v>
      </c>
      <c r="G19" s="40">
        <v>1.5</v>
      </c>
      <c r="H19" s="40">
        <v>0.9</v>
      </c>
      <c r="I19" s="40">
        <v>14.4</v>
      </c>
      <c r="J19" s="40">
        <v>5</v>
      </c>
      <c r="K19" s="40">
        <v>1.6</v>
      </c>
      <c r="L19" s="40">
        <v>2.8</v>
      </c>
      <c r="M19" s="40"/>
      <c r="N19" s="40"/>
      <c r="O19" s="40"/>
      <c r="P19" s="39"/>
      <c r="Q19" s="40"/>
      <c r="R19" s="40"/>
      <c r="S19" s="40">
        <v>3</v>
      </c>
      <c r="T19" s="9">
        <v>3.5</v>
      </c>
      <c r="U19" s="40"/>
      <c r="V19" s="40">
        <f t="shared" si="0"/>
        <v>47.10000000000001</v>
      </c>
      <c r="W19" s="40"/>
    </row>
    <row r="20" spans="1:23" ht="12.75">
      <c r="A20" s="2" t="s">
        <v>17</v>
      </c>
      <c r="B20" s="8">
        <v>0</v>
      </c>
      <c r="C20" s="40">
        <v>0</v>
      </c>
      <c r="D20" s="40">
        <v>0</v>
      </c>
      <c r="E20" s="40">
        <v>0</v>
      </c>
      <c r="F20" s="40"/>
      <c r="G20" s="40">
        <v>0</v>
      </c>
      <c r="H20" s="40">
        <v>0</v>
      </c>
      <c r="I20" s="40">
        <v>0</v>
      </c>
      <c r="J20" s="40">
        <v>0.5</v>
      </c>
      <c r="K20" s="40">
        <v>0.8</v>
      </c>
      <c r="L20" s="40">
        <v>0</v>
      </c>
      <c r="M20" s="40"/>
      <c r="N20" s="40"/>
      <c r="O20" s="40"/>
      <c r="P20" s="39"/>
      <c r="Q20" s="40"/>
      <c r="R20" s="40"/>
      <c r="S20" s="40">
        <v>0</v>
      </c>
      <c r="T20" s="9">
        <v>0</v>
      </c>
      <c r="U20" s="40"/>
      <c r="V20" s="40">
        <f t="shared" si="0"/>
        <v>1.3</v>
      </c>
      <c r="W20" s="40"/>
    </row>
    <row r="21" spans="1:23" ht="12.75">
      <c r="A21" s="2" t="s">
        <v>18</v>
      </c>
      <c r="B21" s="8">
        <v>0</v>
      </c>
      <c r="C21" s="40">
        <v>9</v>
      </c>
      <c r="D21" s="40">
        <v>0</v>
      </c>
      <c r="E21" s="40">
        <v>1.8</v>
      </c>
      <c r="F21" s="40"/>
      <c r="G21" s="40">
        <v>0</v>
      </c>
      <c r="H21" s="40">
        <v>0</v>
      </c>
      <c r="I21" s="40">
        <v>9</v>
      </c>
      <c r="J21" s="40">
        <v>7.5</v>
      </c>
      <c r="K21" s="40">
        <v>4.4</v>
      </c>
      <c r="L21" s="40">
        <v>4.8</v>
      </c>
      <c r="M21" s="40"/>
      <c r="N21" s="40"/>
      <c r="O21" s="40"/>
      <c r="P21" s="39"/>
      <c r="Q21" s="40"/>
      <c r="R21" s="40"/>
      <c r="S21" s="40">
        <v>0</v>
      </c>
      <c r="T21" s="9">
        <v>7</v>
      </c>
      <c r="U21" s="40"/>
      <c r="V21" s="40">
        <f t="shared" si="0"/>
        <v>43.5</v>
      </c>
      <c r="W21" s="40"/>
    </row>
    <row r="22" spans="1:23" ht="12.75">
      <c r="A22" s="2" t="s">
        <v>19</v>
      </c>
      <c r="B22" s="8">
        <v>1.8</v>
      </c>
      <c r="C22" s="40">
        <v>0.9</v>
      </c>
      <c r="D22" s="40">
        <v>5.2</v>
      </c>
      <c r="E22" s="40">
        <v>3.6</v>
      </c>
      <c r="F22" s="40"/>
      <c r="G22" s="40">
        <v>2</v>
      </c>
      <c r="H22" s="40">
        <v>0.3</v>
      </c>
      <c r="I22" s="40">
        <v>11.7</v>
      </c>
      <c r="J22" s="40">
        <v>3.5</v>
      </c>
      <c r="K22" s="40">
        <v>2</v>
      </c>
      <c r="L22" s="40">
        <v>4.4</v>
      </c>
      <c r="M22" s="40"/>
      <c r="N22" s="40"/>
      <c r="O22" s="40"/>
      <c r="P22" s="39"/>
      <c r="Q22" s="40"/>
      <c r="R22" s="40"/>
      <c r="S22" s="40">
        <v>2.5</v>
      </c>
      <c r="T22" s="9">
        <v>0.5</v>
      </c>
      <c r="U22" s="40"/>
      <c r="V22" s="40">
        <f t="shared" si="0"/>
        <v>38.4</v>
      </c>
      <c r="W22" s="40"/>
    </row>
    <row r="23" spans="1:23" ht="12.75">
      <c r="A23" s="2" t="s">
        <v>46</v>
      </c>
      <c r="B23" s="8">
        <v>0</v>
      </c>
      <c r="C23" s="40">
        <v>13.5</v>
      </c>
      <c r="D23" s="40">
        <v>0.4</v>
      </c>
      <c r="E23" s="40">
        <v>5.1</v>
      </c>
      <c r="F23" s="40"/>
      <c r="G23" s="40">
        <v>0</v>
      </c>
      <c r="H23" s="40">
        <v>0</v>
      </c>
      <c r="I23" s="40">
        <v>6.3</v>
      </c>
      <c r="J23" s="40">
        <v>2</v>
      </c>
      <c r="K23" s="40">
        <v>2</v>
      </c>
      <c r="L23" s="40">
        <v>1.2</v>
      </c>
      <c r="M23" s="40"/>
      <c r="N23" s="40"/>
      <c r="O23" s="40"/>
      <c r="P23" s="39"/>
      <c r="Q23" s="40"/>
      <c r="R23" s="40"/>
      <c r="S23" s="40">
        <v>0</v>
      </c>
      <c r="T23" s="9">
        <v>5</v>
      </c>
      <c r="U23" s="40"/>
      <c r="V23" s="40">
        <f t="shared" si="0"/>
        <v>35.5</v>
      </c>
      <c r="W23" s="40"/>
    </row>
    <row r="24" spans="1:23" ht="12.75">
      <c r="A24" s="2" t="s">
        <v>105</v>
      </c>
      <c r="B24" s="8">
        <v>6.3</v>
      </c>
      <c r="C24" s="40">
        <v>12.6</v>
      </c>
      <c r="D24" s="40">
        <v>1.6</v>
      </c>
      <c r="E24" s="40">
        <v>3.3</v>
      </c>
      <c r="F24" s="40"/>
      <c r="G24" s="40">
        <v>0</v>
      </c>
      <c r="H24" s="40">
        <v>0</v>
      </c>
      <c r="I24" s="40">
        <v>5.4</v>
      </c>
      <c r="J24" s="40">
        <v>4</v>
      </c>
      <c r="K24" s="40">
        <v>2</v>
      </c>
      <c r="L24" s="40">
        <v>2</v>
      </c>
      <c r="M24" s="40"/>
      <c r="N24" s="40"/>
      <c r="O24" s="40"/>
      <c r="P24" s="39"/>
      <c r="Q24" s="40"/>
      <c r="R24" s="40"/>
      <c r="S24" s="40">
        <v>2</v>
      </c>
      <c r="T24" s="9">
        <v>6.5</v>
      </c>
      <c r="U24" s="40"/>
      <c r="V24" s="40">
        <f t="shared" si="0"/>
        <v>45.699999999999996</v>
      </c>
      <c r="W24" s="40"/>
    </row>
    <row r="25" spans="1:3" ht="12.75">
      <c r="A25" s="56"/>
      <c r="B25" s="57"/>
      <c r="C25" s="56"/>
    </row>
    <row r="26" spans="1:2" ht="12.75">
      <c r="A26" t="s">
        <v>106</v>
      </c>
      <c r="B26" s="18"/>
    </row>
  </sheetData>
  <mergeCells count="1">
    <mergeCell ref="H3:S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</dc:creator>
  <cp:keywords/>
  <dc:description/>
  <cp:lastModifiedBy>Nikiforof Volodya</cp:lastModifiedBy>
  <cp:lastPrinted>2007-08-08T08:15:56Z</cp:lastPrinted>
  <dcterms:created xsi:type="dcterms:W3CDTF">2007-01-31T11:35:46Z</dcterms:created>
  <dcterms:modified xsi:type="dcterms:W3CDTF">2009-09-04T05:32:34Z</dcterms:modified>
  <cp:category/>
  <cp:version/>
  <cp:contentType/>
  <cp:contentStatus/>
</cp:coreProperties>
</file>