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620" windowWidth="15330" windowHeight="4665" activeTab="0"/>
  </bookViews>
  <sheets>
    <sheet name="Лист1" sheetId="1" r:id="rId1"/>
    <sheet name="Лист2" sheetId="2" r:id="rId2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<sst xmlns="http://schemas.openxmlformats.org/spreadsheetml/2006/main" count="156" uniqueCount="61">
  <si>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</si>
  <si>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</si>
  <si>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</si>
  <si>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</si>
  <si>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</si>
  <si>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</si>
  <si>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</si>
  <si>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</si>
  <si>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</si>
  <si>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</si>
  <si>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</si>
  <si>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</si>
  <si>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</si>
  <si>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</si>
  <si>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</si>
  <si>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</si>
  <si>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</si>
  <si>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</si>
  <si>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</si>
  <si>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</si>
  <si>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</si>
  <si>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</si>
  <si>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</si>
  <si>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</si>
  <si>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</si>
  <si>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 xml:space="preserve"> </t>
  </si>
  <si>
    <t>Итого по поселениям</t>
  </si>
  <si>
    <t>Жилищно-коммунальное хозяйство (код расхода 00005000000000000000)</t>
  </si>
  <si>
    <t>Национальная экономика (код расхода 00004000000000000000)</t>
  </si>
  <si>
    <t>Общегосударственные вопросы (код расхода 00001000000000000000)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</si>
  <si>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</si>
  <si>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</si>
  <si>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Функционирование местных администраций (код расхода 01040000000000000)</t>
  </si>
  <si>
    <t>Дефицит -  всего (код БК 00079000000000000000)</t>
  </si>
  <si>
    <t>Приложение 3</t>
  </si>
  <si>
    <t>к письму Минфина Чувашии</t>
  </si>
  <si>
    <t>от 02.02.2007 №04-16/491</t>
  </si>
  <si>
    <t>Акчикасинское с/п</t>
  </si>
  <si>
    <t>Атнарское с/п</t>
  </si>
  <si>
    <t>Большеатменское с/п</t>
  </si>
  <si>
    <t>Испуханское с/п</t>
  </si>
  <si>
    <t>Красночетайское с/п</t>
  </si>
  <si>
    <t>Пандиковское с/п</t>
  </si>
  <si>
    <t>Питеркинское с/п</t>
  </si>
  <si>
    <t>Староатайское с/п</t>
  </si>
  <si>
    <t>Хозанкинское с/п</t>
  </si>
  <si>
    <t>Штанашское с/п</t>
  </si>
  <si>
    <t>государственная пошлина за совершение нотариальных действий 00010804020011000110</t>
  </si>
  <si>
    <t>17,а</t>
  </si>
  <si>
    <t>18,а</t>
  </si>
  <si>
    <t>план</t>
  </si>
  <si>
    <t>Прочие неналоговые доходы  00011701050100000180</t>
  </si>
  <si>
    <t>Прочие доходы от оказания платных услуг получателями средств бюджетов поселений                 00011303050100000130</t>
  </si>
  <si>
    <t>земельный налог (по обязательствам, возникшим до 1 января 2006 г.) мобилизуемый на территориях поселений             00010904050100000110</t>
  </si>
  <si>
    <t>Доходы от реализации имущества, находящегося в оперативном управлении учреждений, находящихся в ведении органов управления  поселений (код дохода 00011402032100000410)</t>
  </si>
  <si>
    <t>процент выполнения</t>
  </si>
  <si>
    <t>Доходы от продажи зем-х участков.госуд.соб-ть на которые не разграничена и которые расположены в границах поселений (код дохода 00011406014100000430)</t>
  </si>
  <si>
    <t>Возврат остатков субсидий, субвенций и иных межбюджетных трансфертов, имеющих целевое назначение, прошлых лет из бюджетов поселений (код дохода 00011905000100000151)</t>
  </si>
  <si>
    <t xml:space="preserve">Возмещение потерь сельскохозяйственного производства, связанных с изъятием сельскохозяйственных угодий, использованных на территориях поселений (по обязательствам, возникшим до 1 января 2008 г.)         (код дохода 00011702000100000180)  </t>
  </si>
  <si>
    <t>доходы, получаемые в виде арендной платы, а также средства от продажи права на закдючение договоров аренды за земли, находящиеся в собственности поселений (за исключением земельных участков муниципальных автономных учреждений) (код дохода 00011105025100000120)</t>
  </si>
  <si>
    <t>об исполнении бюджетов поселений Красночетайского района на 1 сентября  2011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</si>
</sst>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0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10"/>
      <name val="Arial"/>
      <family val="0"/>
    </font>
    <font>
      <sz val="9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ET"/>
      <family val="0"/>
    </font>
    <font>
      <sz val="14"/>
      <name val="Arial Cyr"/>
      <family val="0"/>
    </font>
    <font>
      <b/>
      <sz val="14"/>
      <name val="TimesET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13" xfId="0" applyFont="1" applyBorder="1" applyAlignment="1">
      <alignment horizontal="left" vertical="center" wrapText="1"/>
    </xf>
    <xf numFmtId="0" fontId="8" fillId="0" borderId="10" xfId="53" applyFont="1" applyFill="1" applyBorder="1" applyAlignment="1">
      <alignment vertical="center" wrapText="1"/>
      <protection/>
    </xf>
    <xf numFmtId="0" fontId="8" fillId="0" borderId="10" xfId="53" applyFont="1" applyFill="1" applyBorder="1" applyAlignment="1" applyProtection="1">
      <alignment vertical="center" wrapText="1"/>
      <protection locked="0"/>
    </xf>
    <xf numFmtId="164" fontId="9" fillId="0" borderId="10" xfId="0" applyNumberFormat="1" applyFont="1" applyBorder="1" applyAlignment="1">
      <alignment vertical="center" wrapText="1"/>
    </xf>
    <xf numFmtId="164" fontId="9" fillId="0" borderId="10" xfId="0" applyNumberFormat="1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>
      <alignment/>
    </xf>
    <xf numFmtId="164" fontId="9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 vertical="center" wrapText="1"/>
    </xf>
    <xf numFmtId="164" fontId="11" fillId="0" borderId="10" xfId="0" applyNumberFormat="1" applyFont="1" applyBorder="1" applyAlignment="1">
      <alignment vertical="center" wrapText="1"/>
    </xf>
    <xf numFmtId="0" fontId="12" fillId="0" borderId="10" xfId="53" applyFont="1" applyFill="1" applyBorder="1" applyAlignment="1">
      <alignment vertical="center" wrapText="1"/>
      <protection/>
    </xf>
    <xf numFmtId="0" fontId="12" fillId="0" borderId="10" xfId="53" applyFont="1" applyFill="1" applyBorder="1" applyAlignment="1" applyProtection="1">
      <alignment vertical="center" wrapText="1"/>
      <protection locked="0"/>
    </xf>
    <xf numFmtId="164" fontId="12" fillId="0" borderId="10" xfId="0" applyNumberFormat="1" applyFont="1" applyBorder="1" applyAlignment="1">
      <alignment vertical="center" wrapText="1"/>
    </xf>
    <xf numFmtId="164" fontId="12" fillId="0" borderId="10" xfId="0" applyNumberFormat="1" applyFont="1" applyBorder="1" applyAlignment="1" applyProtection="1">
      <alignment vertical="center" wrapText="1"/>
      <protection locked="0"/>
    </xf>
    <xf numFmtId="164" fontId="12" fillId="0" borderId="12" xfId="0" applyNumberFormat="1" applyFont="1" applyFill="1" applyBorder="1" applyAlignment="1" applyProtection="1">
      <alignment vertical="center" wrapText="1"/>
      <protection locked="0"/>
    </xf>
    <xf numFmtId="0" fontId="12" fillId="0" borderId="10" xfId="0" applyFont="1" applyBorder="1" applyAlignment="1" applyProtection="1">
      <alignment vertical="center" wrapText="1"/>
      <protection locked="0"/>
    </xf>
    <xf numFmtId="165" fontId="12" fillId="0" borderId="10" xfId="0" applyNumberFormat="1" applyFont="1" applyBorder="1" applyAlignment="1" applyProtection="1">
      <alignment vertical="center" wrapText="1"/>
      <protection locked="0"/>
    </xf>
    <xf numFmtId="0" fontId="12" fillId="0" borderId="12" xfId="0" applyFont="1" applyFill="1" applyBorder="1" applyAlignment="1" applyProtection="1">
      <alignment vertical="center" wrapText="1"/>
      <protection locked="0"/>
    </xf>
    <xf numFmtId="0" fontId="12" fillId="0" borderId="10" xfId="0" applyFont="1" applyBorder="1" applyAlignment="1">
      <alignment/>
    </xf>
    <xf numFmtId="164" fontId="12" fillId="0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165" fontId="12" fillId="0" borderId="10" xfId="0" applyNumberFormat="1" applyFont="1" applyBorder="1" applyAlignment="1" applyProtection="1">
      <alignment horizontal="right" vertical="center" wrapText="1"/>
      <protection locked="0"/>
    </xf>
    <xf numFmtId="165" fontId="12" fillId="0" borderId="10" xfId="0" applyNumberFormat="1" applyFont="1" applyBorder="1" applyAlignment="1">
      <alignment/>
    </xf>
    <xf numFmtId="0" fontId="12" fillId="0" borderId="12" xfId="0" applyFont="1" applyFill="1" applyBorder="1" applyAlignment="1">
      <alignment horizontal="right" vertical="center" wrapText="1"/>
    </xf>
    <xf numFmtId="0" fontId="12" fillId="0" borderId="10" xfId="0" applyFont="1" applyBorder="1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20" xfId="53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29"/>
  <sheetViews>
    <sheetView tabSelected="1" view="pageBreakPreview" zoomScale="75" zoomScaleSheetLayoutView="75" zoomScalePageLayoutView="0" workbookViewId="0" topLeftCell="CD1">
      <selection activeCell="CU18" sqref="CU18"/>
    </sheetView>
  </sheetViews>
  <sheetFormatPr defaultColWidth="9.00390625" defaultRowHeight="12.75"/>
  <cols>
    <col min="1" max="1" width="3.375" style="0" customWidth="1"/>
    <col min="2" max="2" width="26.00390625" style="0" customWidth="1"/>
    <col min="3" max="4" width="14.375" style="0" customWidth="1"/>
    <col min="5" max="5" width="11.25390625" style="0" customWidth="1"/>
    <col min="6" max="6" width="12.875" style="0" customWidth="1"/>
    <col min="7" max="7" width="13.125" style="0" customWidth="1"/>
    <col min="8" max="8" width="12.125" style="0" customWidth="1"/>
    <col min="9" max="9" width="11.00390625" style="0" customWidth="1"/>
    <col min="10" max="10" width="10.125" style="0" customWidth="1"/>
    <col min="11" max="11" width="12.375" style="0" customWidth="1"/>
    <col min="14" max="14" width="10.875" style="0" customWidth="1"/>
    <col min="17" max="18" width="11.00390625" style="0" customWidth="1"/>
    <col min="19" max="19" width="10.375" style="0" customWidth="1"/>
    <col min="20" max="20" width="13.25390625" style="0" customWidth="1"/>
    <col min="21" max="22" width="10.625" style="0" customWidth="1"/>
    <col min="23" max="26" width="11.25390625" style="0" customWidth="1"/>
    <col min="29" max="29" width="10.625" style="0" customWidth="1"/>
    <col min="32" max="32" width="10.125" style="0" customWidth="1"/>
    <col min="35" max="35" width="11.75390625" style="0" customWidth="1"/>
    <col min="36" max="40" width="10.625" style="0" customWidth="1"/>
    <col min="41" max="41" width="12.25390625" style="0" customWidth="1"/>
    <col min="42" max="44" width="10.625" style="0" customWidth="1"/>
    <col min="47" max="52" width="11.25390625" style="0" customWidth="1"/>
    <col min="53" max="53" width="9.375" style="0" customWidth="1"/>
    <col min="54" max="55" width="12.75390625" style="0" customWidth="1"/>
    <col min="56" max="56" width="10.625" style="0" customWidth="1"/>
    <col min="57" max="57" width="13.875" style="0" customWidth="1"/>
    <col min="58" max="58" width="13.375" style="0" customWidth="1"/>
    <col min="59" max="62" width="10.625" style="0" customWidth="1"/>
    <col min="65" max="65" width="10.875" style="0" customWidth="1"/>
    <col min="68" max="68" width="10.125" style="0" customWidth="1"/>
    <col min="69" max="69" width="13.125" style="0" customWidth="1"/>
    <col min="70" max="70" width="13.25390625" style="0" customWidth="1"/>
    <col min="71" max="71" width="9.875" style="0" customWidth="1"/>
    <col min="72" max="73" width="10.375" style="0" customWidth="1"/>
    <col min="74" max="74" width="7.75390625" style="0" customWidth="1"/>
    <col min="75" max="76" width="10.625" style="0" customWidth="1"/>
    <col min="77" max="77" width="6.75390625" style="0" customWidth="1"/>
    <col min="78" max="78" width="10.25390625" style="0" customWidth="1"/>
    <col min="79" max="79" width="11.375" style="0" customWidth="1"/>
    <col min="80" max="80" width="7.875" style="0" customWidth="1"/>
    <col min="81" max="81" width="10.375" style="0" customWidth="1"/>
    <col min="82" max="82" width="11.375" style="0" customWidth="1"/>
    <col min="83" max="83" width="8.625" style="0" customWidth="1"/>
    <col min="84" max="84" width="14.125" style="0" customWidth="1"/>
    <col min="85" max="85" width="10.75390625" style="0" customWidth="1"/>
    <col min="86" max="86" width="7.25390625" style="0" customWidth="1"/>
    <col min="87" max="87" width="12.375" style="0" customWidth="1"/>
    <col min="88" max="88" width="11.875" style="0" customWidth="1"/>
    <col min="89" max="89" width="6.75390625" style="0" customWidth="1"/>
    <col min="90" max="90" width="12.00390625" style="0" customWidth="1"/>
    <col min="91" max="91" width="11.125" style="0" customWidth="1"/>
    <col min="92" max="92" width="10.625" style="0" customWidth="1"/>
    <col min="95" max="95" width="10.75390625" style="0" customWidth="1"/>
    <col min="96" max="96" width="12.625" style="0" customWidth="1"/>
    <col min="97" max="97" width="12.125" style="0" customWidth="1"/>
    <col min="98" max="98" width="14.75390625" style="0" customWidth="1"/>
  </cols>
  <sheetData>
    <row r="1" spans="18:26" ht="12" customHeight="1">
      <c r="R1" s="62" t="s">
        <v>34</v>
      </c>
      <c r="S1" s="62"/>
      <c r="T1" s="62"/>
      <c r="U1" s="7"/>
      <c r="V1" s="7"/>
      <c r="W1" s="7"/>
      <c r="X1" s="7"/>
      <c r="Y1" s="7"/>
      <c r="Z1" s="7"/>
    </row>
    <row r="2" spans="18:26" ht="12" customHeight="1">
      <c r="R2" s="62" t="s">
        <v>35</v>
      </c>
      <c r="S2" s="62"/>
      <c r="T2" s="62"/>
      <c r="U2" s="7"/>
      <c r="V2" s="7"/>
      <c r="W2" s="7"/>
      <c r="X2" s="7"/>
      <c r="Y2" s="7"/>
      <c r="Z2" s="7"/>
    </row>
    <row r="3" spans="1:86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50" t="s">
        <v>25</v>
      </c>
      <c r="M3" s="50"/>
      <c r="N3" s="50"/>
      <c r="O3" s="1"/>
      <c r="P3" s="1"/>
      <c r="Q3" s="1"/>
      <c r="R3" s="50" t="s">
        <v>36</v>
      </c>
      <c r="S3" s="50"/>
      <c r="T3" s="50"/>
      <c r="U3" s="6"/>
      <c r="V3" s="6"/>
      <c r="W3" s="6"/>
      <c r="X3" s="6"/>
      <c r="Y3" s="6"/>
      <c r="Z3" s="6"/>
      <c r="AA3" s="1"/>
      <c r="AB3" s="1"/>
      <c r="AC3" s="1"/>
      <c r="AD3" s="1"/>
      <c r="AE3" s="1"/>
      <c r="AF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</row>
    <row r="4" spans="1:98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50" t="s">
        <v>25</v>
      </c>
      <c r="AB4" s="50"/>
      <c r="AC4" s="50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R4" s="1"/>
      <c r="CS4" s="1"/>
      <c r="CT4" s="1"/>
    </row>
    <row r="5" spans="1:98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R5" s="1"/>
      <c r="CS5" s="1"/>
      <c r="CT5" s="1"/>
    </row>
    <row r="6" spans="1:86" ht="20.25">
      <c r="A6" s="1"/>
      <c r="B6" s="1"/>
      <c r="C6" s="51" t="s">
        <v>0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</row>
    <row r="7" spans="1:86" ht="34.5" customHeight="1">
      <c r="A7" s="1"/>
      <c r="B7" s="1"/>
      <c r="C7" s="63" t="s">
        <v>60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</row>
    <row r="8" spans="1:98" ht="12.75" customHeight="1">
      <c r="A8" s="1"/>
      <c r="B8" s="1"/>
      <c r="C8" s="1"/>
      <c r="D8" s="1"/>
      <c r="E8" s="1"/>
      <c r="F8" s="1"/>
      <c r="J8" s="64" t="s">
        <v>1</v>
      </c>
      <c r="K8" s="64"/>
      <c r="L8" s="64"/>
      <c r="M8" s="6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R8" s="1"/>
      <c r="CS8" s="1"/>
      <c r="CT8" s="1"/>
    </row>
    <row r="9" spans="1:98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R9" s="1"/>
      <c r="CS9" s="1"/>
      <c r="CT9" s="1"/>
    </row>
    <row r="10" spans="1:98" ht="12.75">
      <c r="A10" s="46" t="s">
        <v>2</v>
      </c>
      <c r="B10" s="46"/>
      <c r="C10" s="33" t="s">
        <v>3</v>
      </c>
      <c r="D10" s="34"/>
      <c r="E10" s="35"/>
      <c r="F10" s="39" t="s">
        <v>4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1"/>
      <c r="BQ10" s="46" t="s">
        <v>5</v>
      </c>
      <c r="BR10" s="46"/>
      <c r="BS10" s="46"/>
      <c r="BT10" s="39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1"/>
      <c r="CR10" s="33" t="s">
        <v>33</v>
      </c>
      <c r="CS10" s="34"/>
      <c r="CT10" s="35"/>
    </row>
    <row r="11" spans="1:98" ht="12.75">
      <c r="A11" s="46"/>
      <c r="B11" s="46"/>
      <c r="C11" s="47"/>
      <c r="D11" s="48"/>
      <c r="E11" s="49"/>
      <c r="F11" s="46" t="s">
        <v>6</v>
      </c>
      <c r="G11" s="46"/>
      <c r="H11" s="46"/>
      <c r="I11" s="52" t="s">
        <v>7</v>
      </c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4"/>
      <c r="AV11" s="8"/>
      <c r="AW11" s="8"/>
      <c r="AX11" s="8"/>
      <c r="AY11" s="8"/>
      <c r="AZ11" s="8"/>
      <c r="BA11" s="8"/>
      <c r="BB11" s="46" t="s">
        <v>8</v>
      </c>
      <c r="BC11" s="46"/>
      <c r="BD11" s="46"/>
      <c r="BE11" s="39" t="s">
        <v>7</v>
      </c>
      <c r="BF11" s="40"/>
      <c r="BG11" s="40"/>
      <c r="BH11" s="40"/>
      <c r="BI11" s="40"/>
      <c r="BJ11" s="40"/>
      <c r="BK11" s="40"/>
      <c r="BL11" s="40"/>
      <c r="BM11" s="41"/>
      <c r="BN11" s="46" t="s">
        <v>9</v>
      </c>
      <c r="BO11" s="46"/>
      <c r="BP11" s="46"/>
      <c r="BQ11" s="46"/>
      <c r="BR11" s="46"/>
      <c r="BS11" s="46"/>
      <c r="BT11" s="39" t="s">
        <v>7</v>
      </c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1"/>
      <c r="CR11" s="47"/>
      <c r="CS11" s="48"/>
      <c r="CT11" s="49"/>
    </row>
    <row r="12" spans="1:98" ht="59.25" customHeight="1">
      <c r="A12" s="46"/>
      <c r="B12" s="46"/>
      <c r="C12" s="47"/>
      <c r="D12" s="48"/>
      <c r="E12" s="49"/>
      <c r="F12" s="46"/>
      <c r="G12" s="46"/>
      <c r="H12" s="46"/>
      <c r="I12" s="33" t="s">
        <v>10</v>
      </c>
      <c r="J12" s="34"/>
      <c r="K12" s="35"/>
      <c r="L12" s="33" t="s">
        <v>11</v>
      </c>
      <c r="M12" s="34"/>
      <c r="N12" s="35"/>
      <c r="O12" s="33" t="s">
        <v>12</v>
      </c>
      <c r="P12" s="34"/>
      <c r="Q12" s="35"/>
      <c r="R12" s="33" t="s">
        <v>13</v>
      </c>
      <c r="S12" s="34"/>
      <c r="T12" s="35"/>
      <c r="U12" s="33" t="s">
        <v>47</v>
      </c>
      <c r="V12" s="34"/>
      <c r="W12" s="35"/>
      <c r="X12" s="33" t="s">
        <v>53</v>
      </c>
      <c r="Y12" s="34"/>
      <c r="Z12" s="35"/>
      <c r="AA12" s="33" t="s">
        <v>14</v>
      </c>
      <c r="AB12" s="34"/>
      <c r="AC12" s="35"/>
      <c r="AD12" s="33" t="s">
        <v>59</v>
      </c>
      <c r="AE12" s="34"/>
      <c r="AF12" s="35"/>
      <c r="AG12" s="33" t="s">
        <v>15</v>
      </c>
      <c r="AH12" s="34"/>
      <c r="AI12" s="35"/>
      <c r="AJ12" s="33" t="s">
        <v>51</v>
      </c>
      <c r="AK12" s="34"/>
      <c r="AL12" s="35"/>
      <c r="AM12" s="33" t="s">
        <v>52</v>
      </c>
      <c r="AN12" s="34"/>
      <c r="AO12" s="35"/>
      <c r="AP12" s="33" t="s">
        <v>57</v>
      </c>
      <c r="AQ12" s="34"/>
      <c r="AR12" s="35"/>
      <c r="AS12" s="33" t="s">
        <v>56</v>
      </c>
      <c r="AT12" s="34"/>
      <c r="AU12" s="35"/>
      <c r="AV12" s="33" t="s">
        <v>54</v>
      </c>
      <c r="AW12" s="34"/>
      <c r="AX12" s="35"/>
      <c r="AY12" s="33" t="s">
        <v>58</v>
      </c>
      <c r="AZ12" s="34"/>
      <c r="BA12" s="35"/>
      <c r="BB12" s="46"/>
      <c r="BC12" s="46"/>
      <c r="BD12" s="46"/>
      <c r="BE12" s="33" t="s">
        <v>30</v>
      </c>
      <c r="BF12" s="34"/>
      <c r="BG12" s="35"/>
      <c r="BH12" s="33" t="s">
        <v>31</v>
      </c>
      <c r="BI12" s="34"/>
      <c r="BJ12" s="35"/>
      <c r="BK12" s="33" t="s">
        <v>16</v>
      </c>
      <c r="BL12" s="34"/>
      <c r="BM12" s="35"/>
      <c r="BN12" s="46"/>
      <c r="BO12" s="46"/>
      <c r="BP12" s="46"/>
      <c r="BQ12" s="46"/>
      <c r="BR12" s="46"/>
      <c r="BS12" s="46"/>
      <c r="BT12" s="56" t="s">
        <v>29</v>
      </c>
      <c r="BU12" s="57"/>
      <c r="BV12" s="58"/>
      <c r="BW12" s="55" t="s">
        <v>4</v>
      </c>
      <c r="BX12" s="55"/>
      <c r="BY12" s="55"/>
      <c r="BZ12" s="56" t="s">
        <v>28</v>
      </c>
      <c r="CA12" s="57"/>
      <c r="CB12" s="58"/>
      <c r="CC12" s="56" t="s">
        <v>27</v>
      </c>
      <c r="CD12" s="57"/>
      <c r="CE12" s="58"/>
      <c r="CF12" s="33" t="s">
        <v>17</v>
      </c>
      <c r="CG12" s="34"/>
      <c r="CH12" s="35"/>
      <c r="CI12" s="39" t="s">
        <v>18</v>
      </c>
      <c r="CJ12" s="40"/>
      <c r="CK12" s="40"/>
      <c r="CL12" s="40"/>
      <c r="CM12" s="40"/>
      <c r="CN12" s="41"/>
      <c r="CO12" s="33" t="s">
        <v>19</v>
      </c>
      <c r="CP12" s="34"/>
      <c r="CQ12" s="35"/>
      <c r="CR12" s="47"/>
      <c r="CS12" s="48"/>
      <c r="CT12" s="49"/>
    </row>
    <row r="13" spans="1:98" ht="75.75" customHeight="1">
      <c r="A13" s="46"/>
      <c r="B13" s="46"/>
      <c r="C13" s="36"/>
      <c r="D13" s="37"/>
      <c r="E13" s="38"/>
      <c r="F13" s="46"/>
      <c r="G13" s="46"/>
      <c r="H13" s="46"/>
      <c r="I13" s="36"/>
      <c r="J13" s="37"/>
      <c r="K13" s="38"/>
      <c r="L13" s="36"/>
      <c r="M13" s="37"/>
      <c r="N13" s="38"/>
      <c r="O13" s="36"/>
      <c r="P13" s="37"/>
      <c r="Q13" s="38"/>
      <c r="R13" s="36"/>
      <c r="S13" s="37"/>
      <c r="T13" s="38"/>
      <c r="U13" s="36"/>
      <c r="V13" s="37"/>
      <c r="W13" s="38"/>
      <c r="X13" s="36"/>
      <c r="Y13" s="37"/>
      <c r="Z13" s="38"/>
      <c r="AA13" s="36"/>
      <c r="AB13" s="37"/>
      <c r="AC13" s="38"/>
      <c r="AD13" s="36"/>
      <c r="AE13" s="37"/>
      <c r="AF13" s="38"/>
      <c r="AG13" s="36"/>
      <c r="AH13" s="37"/>
      <c r="AI13" s="38"/>
      <c r="AJ13" s="36"/>
      <c r="AK13" s="37"/>
      <c r="AL13" s="38"/>
      <c r="AM13" s="36"/>
      <c r="AN13" s="37"/>
      <c r="AO13" s="38"/>
      <c r="AP13" s="36"/>
      <c r="AQ13" s="37"/>
      <c r="AR13" s="38"/>
      <c r="AS13" s="36"/>
      <c r="AT13" s="37"/>
      <c r="AU13" s="38"/>
      <c r="AV13" s="36"/>
      <c r="AW13" s="37"/>
      <c r="AX13" s="38"/>
      <c r="AY13" s="36"/>
      <c r="AZ13" s="37"/>
      <c r="BA13" s="38"/>
      <c r="BB13" s="46"/>
      <c r="BC13" s="46"/>
      <c r="BD13" s="46"/>
      <c r="BE13" s="36"/>
      <c r="BF13" s="37"/>
      <c r="BG13" s="38"/>
      <c r="BH13" s="36"/>
      <c r="BI13" s="37"/>
      <c r="BJ13" s="38"/>
      <c r="BK13" s="36"/>
      <c r="BL13" s="37"/>
      <c r="BM13" s="38"/>
      <c r="BN13" s="46"/>
      <c r="BO13" s="46"/>
      <c r="BP13" s="46"/>
      <c r="BQ13" s="46"/>
      <c r="BR13" s="46"/>
      <c r="BS13" s="46"/>
      <c r="BT13" s="59"/>
      <c r="BU13" s="60"/>
      <c r="BV13" s="61"/>
      <c r="BW13" s="55" t="s">
        <v>32</v>
      </c>
      <c r="BX13" s="55"/>
      <c r="BY13" s="55"/>
      <c r="BZ13" s="59"/>
      <c r="CA13" s="60"/>
      <c r="CB13" s="61"/>
      <c r="CC13" s="59"/>
      <c r="CD13" s="60"/>
      <c r="CE13" s="61"/>
      <c r="CF13" s="36"/>
      <c r="CG13" s="37"/>
      <c r="CH13" s="38"/>
      <c r="CI13" s="39" t="s">
        <v>20</v>
      </c>
      <c r="CJ13" s="40"/>
      <c r="CK13" s="41"/>
      <c r="CL13" s="39" t="s">
        <v>21</v>
      </c>
      <c r="CM13" s="40"/>
      <c r="CN13" s="41"/>
      <c r="CO13" s="36"/>
      <c r="CP13" s="37"/>
      <c r="CQ13" s="38"/>
      <c r="CR13" s="36"/>
      <c r="CS13" s="37"/>
      <c r="CT13" s="38"/>
    </row>
    <row r="14" spans="1:98" ht="22.5" customHeight="1">
      <c r="A14" s="46"/>
      <c r="B14" s="46"/>
      <c r="C14" s="2" t="s">
        <v>22</v>
      </c>
      <c r="D14" s="2" t="s">
        <v>23</v>
      </c>
      <c r="E14" s="2" t="s">
        <v>24</v>
      </c>
      <c r="F14" s="2" t="s">
        <v>22</v>
      </c>
      <c r="G14" s="2" t="s">
        <v>23</v>
      </c>
      <c r="H14" s="2" t="s">
        <v>24</v>
      </c>
      <c r="I14" s="2" t="s">
        <v>22</v>
      </c>
      <c r="J14" s="2" t="s">
        <v>23</v>
      </c>
      <c r="K14" s="2" t="s">
        <v>24</v>
      </c>
      <c r="L14" s="2" t="s">
        <v>22</v>
      </c>
      <c r="M14" s="2" t="s">
        <v>23</v>
      </c>
      <c r="N14" s="2" t="s">
        <v>24</v>
      </c>
      <c r="O14" s="2" t="s">
        <v>22</v>
      </c>
      <c r="P14" s="2" t="s">
        <v>23</v>
      </c>
      <c r="Q14" s="2" t="s">
        <v>24</v>
      </c>
      <c r="R14" s="2" t="s">
        <v>22</v>
      </c>
      <c r="S14" s="2" t="s">
        <v>23</v>
      </c>
      <c r="T14" s="2" t="s">
        <v>24</v>
      </c>
      <c r="U14" s="2" t="s">
        <v>22</v>
      </c>
      <c r="V14" s="2" t="s">
        <v>23</v>
      </c>
      <c r="W14" s="2" t="s">
        <v>24</v>
      </c>
      <c r="X14" s="2" t="s">
        <v>22</v>
      </c>
      <c r="Y14" s="2" t="s">
        <v>23</v>
      </c>
      <c r="Z14" s="2" t="s">
        <v>24</v>
      </c>
      <c r="AA14" s="2" t="s">
        <v>22</v>
      </c>
      <c r="AB14" s="2" t="s">
        <v>23</v>
      </c>
      <c r="AC14" s="2" t="s">
        <v>24</v>
      </c>
      <c r="AD14" s="2" t="s">
        <v>22</v>
      </c>
      <c r="AE14" s="2" t="s">
        <v>23</v>
      </c>
      <c r="AF14" s="2" t="s">
        <v>24</v>
      </c>
      <c r="AG14" s="2" t="s">
        <v>22</v>
      </c>
      <c r="AH14" s="2" t="s">
        <v>23</v>
      </c>
      <c r="AI14" s="2" t="s">
        <v>24</v>
      </c>
      <c r="AJ14" s="2" t="s">
        <v>50</v>
      </c>
      <c r="AK14" s="2" t="s">
        <v>23</v>
      </c>
      <c r="AL14" s="2" t="s">
        <v>24</v>
      </c>
      <c r="AM14" s="2" t="s">
        <v>22</v>
      </c>
      <c r="AN14" s="2" t="s">
        <v>23</v>
      </c>
      <c r="AO14" s="2" t="s">
        <v>24</v>
      </c>
      <c r="AP14" s="2" t="s">
        <v>22</v>
      </c>
      <c r="AQ14" s="2" t="s">
        <v>23</v>
      </c>
      <c r="AR14" s="2" t="s">
        <v>24</v>
      </c>
      <c r="AS14" s="2" t="s">
        <v>22</v>
      </c>
      <c r="AT14" s="2" t="s">
        <v>23</v>
      </c>
      <c r="AU14" s="2" t="s">
        <v>24</v>
      </c>
      <c r="AV14" s="2" t="s">
        <v>50</v>
      </c>
      <c r="AW14" s="2" t="s">
        <v>23</v>
      </c>
      <c r="AX14" s="2" t="s">
        <v>55</v>
      </c>
      <c r="AY14" s="2" t="s">
        <v>22</v>
      </c>
      <c r="AZ14" s="2" t="s">
        <v>23</v>
      </c>
      <c r="BA14" s="2" t="s">
        <v>24</v>
      </c>
      <c r="BB14" s="2" t="s">
        <v>22</v>
      </c>
      <c r="BC14" s="2" t="s">
        <v>23</v>
      </c>
      <c r="BD14" s="2" t="s">
        <v>24</v>
      </c>
      <c r="BE14" s="2" t="s">
        <v>22</v>
      </c>
      <c r="BF14" s="2" t="s">
        <v>23</v>
      </c>
      <c r="BG14" s="2" t="s">
        <v>24</v>
      </c>
      <c r="BH14" s="2" t="s">
        <v>22</v>
      </c>
      <c r="BI14" s="2" t="s">
        <v>23</v>
      </c>
      <c r="BJ14" s="2" t="s">
        <v>24</v>
      </c>
      <c r="BK14" s="2" t="s">
        <v>22</v>
      </c>
      <c r="BL14" s="2" t="s">
        <v>23</v>
      </c>
      <c r="BM14" s="2" t="s">
        <v>24</v>
      </c>
      <c r="BN14" s="2" t="s">
        <v>22</v>
      </c>
      <c r="BO14" s="2" t="s">
        <v>23</v>
      </c>
      <c r="BP14" s="2" t="s">
        <v>24</v>
      </c>
      <c r="BQ14" s="2" t="s">
        <v>22</v>
      </c>
      <c r="BR14" s="2" t="s">
        <v>23</v>
      </c>
      <c r="BS14" s="2" t="s">
        <v>24</v>
      </c>
      <c r="BT14" s="2" t="s">
        <v>22</v>
      </c>
      <c r="BU14" s="2" t="s">
        <v>23</v>
      </c>
      <c r="BV14" s="2" t="s">
        <v>24</v>
      </c>
      <c r="BW14" s="2" t="s">
        <v>22</v>
      </c>
      <c r="BX14" s="2" t="s">
        <v>23</v>
      </c>
      <c r="BY14" s="2" t="s">
        <v>24</v>
      </c>
      <c r="BZ14" s="2" t="s">
        <v>22</v>
      </c>
      <c r="CA14" s="2" t="s">
        <v>23</v>
      </c>
      <c r="CB14" s="2" t="s">
        <v>24</v>
      </c>
      <c r="CC14" s="2" t="s">
        <v>22</v>
      </c>
      <c r="CD14" s="2" t="s">
        <v>23</v>
      </c>
      <c r="CE14" s="2" t="s">
        <v>24</v>
      </c>
      <c r="CF14" s="2" t="s">
        <v>22</v>
      </c>
      <c r="CG14" s="2" t="s">
        <v>23</v>
      </c>
      <c r="CH14" s="2" t="s">
        <v>24</v>
      </c>
      <c r="CI14" s="2" t="s">
        <v>22</v>
      </c>
      <c r="CJ14" s="2" t="s">
        <v>23</v>
      </c>
      <c r="CK14" s="2" t="s">
        <v>24</v>
      </c>
      <c r="CL14" s="2" t="s">
        <v>22</v>
      </c>
      <c r="CM14" s="2" t="s">
        <v>23</v>
      </c>
      <c r="CN14" s="2" t="s">
        <v>24</v>
      </c>
      <c r="CO14" s="2" t="s">
        <v>22</v>
      </c>
      <c r="CP14" s="2" t="s">
        <v>23</v>
      </c>
      <c r="CQ14" s="2" t="s">
        <v>24</v>
      </c>
      <c r="CR14" s="2" t="s">
        <v>22</v>
      </c>
      <c r="CS14" s="2" t="s">
        <v>23</v>
      </c>
      <c r="CT14" s="2" t="s">
        <v>24</v>
      </c>
    </row>
    <row r="15" spans="1:98" ht="12.75">
      <c r="A15" s="42">
        <v>1</v>
      </c>
      <c r="B15" s="43"/>
      <c r="C15" s="2">
        <v>2</v>
      </c>
      <c r="D15" s="2">
        <v>3</v>
      </c>
      <c r="E15" s="3">
        <v>4</v>
      </c>
      <c r="F15" s="2">
        <v>5</v>
      </c>
      <c r="G15" s="2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3">
        <v>13</v>
      </c>
      <c r="O15" s="3">
        <v>14</v>
      </c>
      <c r="P15" s="3">
        <v>15</v>
      </c>
      <c r="Q15" s="3">
        <v>16</v>
      </c>
      <c r="R15" s="3">
        <v>17</v>
      </c>
      <c r="S15" s="3">
        <v>18</v>
      </c>
      <c r="T15" s="3">
        <v>19</v>
      </c>
      <c r="U15" s="3" t="s">
        <v>48</v>
      </c>
      <c r="V15" s="3" t="s">
        <v>49</v>
      </c>
      <c r="W15" s="3">
        <v>19</v>
      </c>
      <c r="X15" s="3"/>
      <c r="Y15" s="3"/>
      <c r="Z15" s="3"/>
      <c r="AA15" s="3">
        <v>20</v>
      </c>
      <c r="AB15" s="3">
        <v>21</v>
      </c>
      <c r="AC15" s="3">
        <v>22</v>
      </c>
      <c r="AD15" s="3">
        <v>23</v>
      </c>
      <c r="AE15" s="3">
        <v>24</v>
      </c>
      <c r="AF15" s="3">
        <v>25</v>
      </c>
      <c r="AG15" s="3">
        <v>26</v>
      </c>
      <c r="AH15" s="3">
        <v>27</v>
      </c>
      <c r="AI15" s="3">
        <v>28</v>
      </c>
      <c r="AJ15" s="3"/>
      <c r="AK15" s="3"/>
      <c r="AL15" s="3"/>
      <c r="AM15" s="3"/>
      <c r="AN15" s="3"/>
      <c r="AO15" s="3"/>
      <c r="AP15" s="3">
        <v>29</v>
      </c>
      <c r="AQ15" s="3">
        <v>30</v>
      </c>
      <c r="AR15" s="3">
        <v>31</v>
      </c>
      <c r="AS15" s="3">
        <v>29</v>
      </c>
      <c r="AT15" s="3">
        <v>30</v>
      </c>
      <c r="AU15" s="3">
        <v>31</v>
      </c>
      <c r="AV15" s="3"/>
      <c r="AW15" s="3"/>
      <c r="AX15" s="3"/>
      <c r="AY15" s="3">
        <v>29</v>
      </c>
      <c r="AZ15" s="3">
        <v>30</v>
      </c>
      <c r="BA15" s="3">
        <v>31</v>
      </c>
      <c r="BB15" s="2">
        <v>32</v>
      </c>
      <c r="BC15" s="2">
        <v>33</v>
      </c>
      <c r="BD15" s="2">
        <v>34</v>
      </c>
      <c r="BE15" s="2">
        <v>35</v>
      </c>
      <c r="BF15" s="2">
        <v>36</v>
      </c>
      <c r="BG15" s="2">
        <v>37</v>
      </c>
      <c r="BH15" s="2">
        <v>38</v>
      </c>
      <c r="BI15" s="2">
        <v>39</v>
      </c>
      <c r="BJ15" s="2">
        <v>40</v>
      </c>
      <c r="BK15" s="2">
        <v>41</v>
      </c>
      <c r="BL15" s="2">
        <v>42</v>
      </c>
      <c r="BM15" s="3">
        <v>43</v>
      </c>
      <c r="BN15" s="2">
        <v>44</v>
      </c>
      <c r="BO15" s="2">
        <v>45</v>
      </c>
      <c r="BP15" s="2">
        <v>46</v>
      </c>
      <c r="BQ15" s="2">
        <v>47</v>
      </c>
      <c r="BR15" s="2">
        <v>48</v>
      </c>
      <c r="BS15" s="2">
        <v>49</v>
      </c>
      <c r="BT15" s="2">
        <v>50</v>
      </c>
      <c r="BU15" s="2">
        <v>51</v>
      </c>
      <c r="BV15" s="2">
        <v>52</v>
      </c>
      <c r="BW15" s="2">
        <v>53</v>
      </c>
      <c r="BX15" s="2">
        <v>54</v>
      </c>
      <c r="BY15" s="2">
        <v>55</v>
      </c>
      <c r="BZ15" s="4">
        <v>56</v>
      </c>
      <c r="CA15" s="4">
        <v>57</v>
      </c>
      <c r="CB15" s="4">
        <v>58</v>
      </c>
      <c r="CC15" s="4">
        <v>59</v>
      </c>
      <c r="CD15" s="4">
        <v>60</v>
      </c>
      <c r="CE15" s="4">
        <v>61</v>
      </c>
      <c r="CF15" s="4">
        <v>62</v>
      </c>
      <c r="CG15" s="4">
        <v>63</v>
      </c>
      <c r="CH15" s="4">
        <v>64</v>
      </c>
      <c r="CI15" s="5">
        <v>65</v>
      </c>
      <c r="CK15" s="5">
        <v>67</v>
      </c>
      <c r="CL15" s="5">
        <v>68</v>
      </c>
      <c r="CM15" s="5">
        <v>69</v>
      </c>
      <c r="CN15" s="5">
        <v>70</v>
      </c>
      <c r="CO15" s="5">
        <v>71</v>
      </c>
      <c r="CP15" s="5">
        <v>72</v>
      </c>
      <c r="CQ15" s="5">
        <v>73</v>
      </c>
      <c r="CR15" s="2">
        <v>74</v>
      </c>
      <c r="CS15" s="2">
        <v>75</v>
      </c>
      <c r="CT15" s="3">
        <v>76</v>
      </c>
    </row>
    <row r="16" spans="1:98" ht="18.75">
      <c r="A16" s="18">
        <v>1</v>
      </c>
      <c r="B16" s="19" t="s">
        <v>37</v>
      </c>
      <c r="C16" s="20">
        <v>3151.2</v>
      </c>
      <c r="D16" s="20">
        <v>1637.7</v>
      </c>
      <c r="E16" s="20">
        <f>D16/C16*100</f>
        <v>51.97067783701448</v>
      </c>
      <c r="F16" s="21">
        <v>623</v>
      </c>
      <c r="G16" s="21">
        <v>239.6</v>
      </c>
      <c r="H16" s="20">
        <f>G16/F16*100</f>
        <v>38.45906902086677</v>
      </c>
      <c r="I16" s="21">
        <v>80</v>
      </c>
      <c r="J16" s="22">
        <v>73.7</v>
      </c>
      <c r="K16" s="20">
        <f aca="true" t="shared" si="0" ref="K16:K28">J16/I16*100</f>
        <v>92.125</v>
      </c>
      <c r="L16" s="21">
        <v>0.5</v>
      </c>
      <c r="M16" s="21">
        <v>0.3</v>
      </c>
      <c r="N16" s="20">
        <f>M16/L16*100</f>
        <v>60</v>
      </c>
      <c r="O16" s="21">
        <v>12.3</v>
      </c>
      <c r="P16" s="21">
        <v>2.7</v>
      </c>
      <c r="Q16" s="20">
        <f>P16/O16*100</f>
        <v>21.951219512195124</v>
      </c>
      <c r="R16" s="21">
        <v>470</v>
      </c>
      <c r="S16" s="21">
        <v>95</v>
      </c>
      <c r="T16" s="20">
        <f>S16/R16*100</f>
        <v>20.212765957446805</v>
      </c>
      <c r="U16" s="21">
        <v>28</v>
      </c>
      <c r="V16" s="21">
        <v>30.2</v>
      </c>
      <c r="W16" s="20">
        <f>V16/U16*100</f>
        <v>107.85714285714285</v>
      </c>
      <c r="X16" s="20"/>
      <c r="Y16" s="20"/>
      <c r="Z16" s="20" t="e">
        <f>Y16/X16*100</f>
        <v>#DIV/0!</v>
      </c>
      <c r="AA16" s="21">
        <v>23</v>
      </c>
      <c r="AB16" s="21">
        <v>28.4</v>
      </c>
      <c r="AC16" s="20">
        <f>AB16/AA16*100</f>
        <v>123.47826086956522</v>
      </c>
      <c r="AD16" s="21">
        <v>5</v>
      </c>
      <c r="AE16" s="21">
        <v>5</v>
      </c>
      <c r="AF16" s="20">
        <f>AE16/AD16*100</f>
        <v>100</v>
      </c>
      <c r="AG16" s="21">
        <v>3.5</v>
      </c>
      <c r="AH16" s="21">
        <v>3.6</v>
      </c>
      <c r="AI16" s="20">
        <f>AH16/AG16*100</f>
        <v>102.85714285714288</v>
      </c>
      <c r="AJ16" s="20"/>
      <c r="AK16" s="20"/>
      <c r="AL16" s="20"/>
      <c r="AM16" s="20"/>
      <c r="AN16" s="20"/>
      <c r="AO16" s="20"/>
      <c r="AP16" s="21"/>
      <c r="AQ16" s="21"/>
      <c r="AR16" s="20" t="e">
        <f>AQ16/AP16*100</f>
        <v>#DIV/0!</v>
      </c>
      <c r="AS16" s="21">
        <v>0.7</v>
      </c>
      <c r="AT16" s="21">
        <v>0.7</v>
      </c>
      <c r="AU16" s="20">
        <f>AT16/AS16*100</f>
        <v>100</v>
      </c>
      <c r="AV16" s="20"/>
      <c r="AW16" s="20"/>
      <c r="AX16" s="20"/>
      <c r="AY16" s="21"/>
      <c r="AZ16" s="21"/>
      <c r="BA16" s="20" t="e">
        <f>AZ16/AY16*100</f>
        <v>#DIV/0!</v>
      </c>
      <c r="BB16" s="21">
        <v>2508.8</v>
      </c>
      <c r="BC16" s="21">
        <v>1398.1</v>
      </c>
      <c r="BD16" s="20">
        <f>BC16/BB16*100</f>
        <v>55.72783801020408</v>
      </c>
      <c r="BE16" s="21">
        <v>1872.5</v>
      </c>
      <c r="BF16" s="21">
        <v>1221.2</v>
      </c>
      <c r="BG16" s="20">
        <f>BF16/BE16*100</f>
        <v>65.21762349799734</v>
      </c>
      <c r="BH16" s="20"/>
      <c r="BI16" s="20"/>
      <c r="BJ16" s="20" t="e">
        <f>BI16/BH16*100</f>
        <v>#DIV/0!</v>
      </c>
      <c r="BK16" s="23"/>
      <c r="BL16" s="23"/>
      <c r="BM16" s="20" t="e">
        <f>BL16/BK16*100</f>
        <v>#DIV/0!</v>
      </c>
      <c r="BN16" s="21">
        <v>4</v>
      </c>
      <c r="BO16" s="21">
        <v>0.1</v>
      </c>
      <c r="BP16" s="20">
        <f>BO16/BN16*100</f>
        <v>2.5</v>
      </c>
      <c r="BQ16" s="20">
        <v>3354</v>
      </c>
      <c r="BR16" s="24">
        <v>1592.7</v>
      </c>
      <c r="BS16" s="20">
        <f>BR16/BQ16*100</f>
        <v>47.486583184257604</v>
      </c>
      <c r="BT16" s="24">
        <v>762.6</v>
      </c>
      <c r="BU16" s="25">
        <v>423.4</v>
      </c>
      <c r="BV16" s="20">
        <f>BU16/BT16*100</f>
        <v>55.52058746393915</v>
      </c>
      <c r="BW16" s="23">
        <v>748.7</v>
      </c>
      <c r="BX16" s="25">
        <v>409.9</v>
      </c>
      <c r="BY16" s="20">
        <f>BX16/BW16*100</f>
        <v>54.74823026579404</v>
      </c>
      <c r="BZ16" s="20">
        <v>30</v>
      </c>
      <c r="CA16" s="20">
        <v>30</v>
      </c>
      <c r="CB16" s="20">
        <f>CA16/BZ16*100</f>
        <v>100</v>
      </c>
      <c r="CC16" s="23">
        <v>794.4</v>
      </c>
      <c r="CD16" s="24">
        <v>379.1</v>
      </c>
      <c r="CE16" s="20">
        <f>CD16/CC16*100</f>
        <v>47.72155085599194</v>
      </c>
      <c r="CF16" s="24">
        <v>1119.3</v>
      </c>
      <c r="CG16" s="23">
        <v>697.5</v>
      </c>
      <c r="CH16" s="20">
        <f>CG16/CF16*100</f>
        <v>62.31573304744037</v>
      </c>
      <c r="CI16" s="26">
        <v>751.2</v>
      </c>
      <c r="CJ16" s="26">
        <v>407</v>
      </c>
      <c r="CK16" s="20">
        <f>CJ16/CI16*100</f>
        <v>54.179978700745465</v>
      </c>
      <c r="CL16" s="26">
        <v>137</v>
      </c>
      <c r="CM16" s="26">
        <v>110.2</v>
      </c>
      <c r="CN16" s="20">
        <f>CM16/CL16*100</f>
        <v>80.43795620437957</v>
      </c>
      <c r="CO16" s="26"/>
      <c r="CP16" s="26"/>
      <c r="CQ16" s="20" t="e">
        <f>CP16/CO16*100</f>
        <v>#DIV/0!</v>
      </c>
      <c r="CR16" s="27">
        <f aca="true" t="shared" si="1" ref="CR16:CR29">C16-BQ16</f>
        <v>-202.80000000000018</v>
      </c>
      <c r="CS16" s="27">
        <f aca="true" t="shared" si="2" ref="CS16:CS29">D16-BR16</f>
        <v>45</v>
      </c>
      <c r="CT16" s="20">
        <f>CS16/CR16*100</f>
        <v>-22.189349112426015</v>
      </c>
    </row>
    <row r="17" spans="1:98" ht="18.75">
      <c r="A17" s="18">
        <v>2</v>
      </c>
      <c r="B17" s="19" t="s">
        <v>38</v>
      </c>
      <c r="C17" s="20">
        <v>3527.1</v>
      </c>
      <c r="D17" s="20">
        <v>2113.9</v>
      </c>
      <c r="E17" s="20"/>
      <c r="F17" s="21">
        <v>973</v>
      </c>
      <c r="G17" s="21">
        <v>417.5</v>
      </c>
      <c r="H17" s="20">
        <f aca="true" t="shared" si="3" ref="H17:H28">G17/F17*100</f>
        <v>42.90853031860226</v>
      </c>
      <c r="I17" s="21">
        <v>260</v>
      </c>
      <c r="J17" s="21">
        <v>211.3</v>
      </c>
      <c r="K17" s="20">
        <f t="shared" si="0"/>
        <v>81.26923076923077</v>
      </c>
      <c r="L17" s="21">
        <v>14.1</v>
      </c>
      <c r="M17" s="21">
        <v>0.5</v>
      </c>
      <c r="N17" s="20">
        <f aca="true" t="shared" si="4" ref="N17:N25">M17/L17*100</f>
        <v>3.546099290780142</v>
      </c>
      <c r="O17" s="21">
        <v>4.5</v>
      </c>
      <c r="P17" s="21">
        <v>4.4</v>
      </c>
      <c r="Q17" s="20">
        <f aca="true" t="shared" si="5" ref="Q17:Q25">P17/O17*100</f>
        <v>97.77777777777779</v>
      </c>
      <c r="R17" s="21">
        <v>593</v>
      </c>
      <c r="S17" s="21">
        <v>103.1</v>
      </c>
      <c r="T17" s="20">
        <f aca="true" t="shared" si="6" ref="T17:T25">S17/R17*100</f>
        <v>17.386172006745362</v>
      </c>
      <c r="U17" s="21">
        <v>47.6</v>
      </c>
      <c r="V17" s="21">
        <v>48.2</v>
      </c>
      <c r="W17" s="20">
        <f aca="true" t="shared" si="7" ref="W17:W29">V17/U17*100</f>
        <v>101.26050420168067</v>
      </c>
      <c r="X17" s="20"/>
      <c r="Y17" s="20"/>
      <c r="Z17" s="20" t="e">
        <f aca="true" t="shared" si="8" ref="Z17:Z29">Y17/X17*100</f>
        <v>#DIV/0!</v>
      </c>
      <c r="AA17" s="21">
        <v>20</v>
      </c>
      <c r="AB17" s="21">
        <v>16.1</v>
      </c>
      <c r="AC17" s="20">
        <f aca="true" t="shared" si="9" ref="AC17:AC25">AB17/AA17*100</f>
        <v>80.5</v>
      </c>
      <c r="AD17" s="21">
        <v>5</v>
      </c>
      <c r="AE17" s="21">
        <v>5</v>
      </c>
      <c r="AF17" s="20">
        <f aca="true" t="shared" si="10" ref="AF17:AF28">AE17/AD17*100</f>
        <v>100</v>
      </c>
      <c r="AG17" s="21">
        <v>25</v>
      </c>
      <c r="AH17" s="28">
        <v>25</v>
      </c>
      <c r="AI17" s="20">
        <f aca="true" t="shared" si="11" ref="AI17:AI25">AH17/AG17*100</f>
        <v>100</v>
      </c>
      <c r="AJ17" s="20"/>
      <c r="AK17" s="20"/>
      <c r="AL17" s="20"/>
      <c r="AM17" s="20"/>
      <c r="AN17" s="20">
        <v>0.1</v>
      </c>
      <c r="AO17" s="20"/>
      <c r="AP17" s="21"/>
      <c r="AQ17" s="21"/>
      <c r="AR17" s="20" t="e">
        <f aca="true" t="shared" si="12" ref="AR17:AR28">AQ17/AP17*100</f>
        <v>#DIV/0!</v>
      </c>
      <c r="AS17" s="21">
        <v>3.8</v>
      </c>
      <c r="AT17" s="21">
        <v>3.8</v>
      </c>
      <c r="AU17" s="20">
        <f aca="true" t="shared" si="13" ref="AU17:AU28">AT17/AS17*100</f>
        <v>100</v>
      </c>
      <c r="AV17" s="20"/>
      <c r="AW17" s="20"/>
      <c r="AX17" s="20"/>
      <c r="AY17" s="21"/>
      <c r="AZ17" s="21"/>
      <c r="BA17" s="20" t="e">
        <f aca="true" t="shared" si="14" ref="BA17:BA28">AZ17/AY17*100</f>
        <v>#DIV/0!</v>
      </c>
      <c r="BB17" s="21">
        <v>2554.1</v>
      </c>
      <c r="BC17" s="21">
        <v>1696.4</v>
      </c>
      <c r="BD17" s="20">
        <f aca="true" t="shared" si="15" ref="BD17:BD25">BC17/BB17*100</f>
        <v>66.41869934614934</v>
      </c>
      <c r="BE17" s="21">
        <v>2014.5</v>
      </c>
      <c r="BF17" s="21">
        <v>1312.5</v>
      </c>
      <c r="BG17" s="20">
        <f aca="true" t="shared" si="16" ref="BG17:BG25">BF17/BE17*100</f>
        <v>65.15264333581534</v>
      </c>
      <c r="BH17" s="20">
        <v>32.9</v>
      </c>
      <c r="BI17" s="20">
        <v>16.6</v>
      </c>
      <c r="BJ17" s="20">
        <f aca="true" t="shared" si="17" ref="BJ17:BJ25">BI17/BH17*100</f>
        <v>50.455927051671736</v>
      </c>
      <c r="BK17" s="23"/>
      <c r="BL17" s="23"/>
      <c r="BM17" s="20" t="e">
        <f aca="true" t="shared" si="18" ref="BM17:BM28">BL17/BK17*100</f>
        <v>#DIV/0!</v>
      </c>
      <c r="BN17" s="21">
        <v>10</v>
      </c>
      <c r="BO17" s="21">
        <v>2.1</v>
      </c>
      <c r="BP17" s="20">
        <f aca="true" t="shared" si="19" ref="BP17:BP25">BO17/BN17*100</f>
        <v>21.000000000000004</v>
      </c>
      <c r="BQ17" s="20">
        <v>3547.3</v>
      </c>
      <c r="BR17" s="24">
        <v>2064.5</v>
      </c>
      <c r="BS17" s="20">
        <f aca="true" t="shared" si="20" ref="BS17:BS25">BR17/BQ17*100</f>
        <v>58.199193752995235</v>
      </c>
      <c r="BT17" s="23">
        <v>827.8</v>
      </c>
      <c r="BU17" s="24">
        <v>464.3</v>
      </c>
      <c r="BV17" s="20">
        <f aca="true" t="shared" si="21" ref="BV17:BV25">BU17/BT17*100</f>
        <v>56.088427156317955</v>
      </c>
      <c r="BW17" s="24">
        <v>827.4</v>
      </c>
      <c r="BX17" s="24">
        <v>464.3</v>
      </c>
      <c r="BY17" s="20">
        <f aca="true" t="shared" si="22" ref="BY17:BY25">BX17/BW17*100</f>
        <v>56.115542663766014</v>
      </c>
      <c r="BZ17" s="20">
        <v>5.4</v>
      </c>
      <c r="CA17" s="20">
        <v>5.4</v>
      </c>
      <c r="CB17" s="20">
        <f aca="true" t="shared" si="23" ref="CB17:CB28">CA17/BZ17*100</f>
        <v>100</v>
      </c>
      <c r="CC17" s="23">
        <v>693</v>
      </c>
      <c r="CD17" s="29">
        <v>483.7</v>
      </c>
      <c r="CE17" s="20">
        <f aca="true" t="shared" si="24" ref="CE17:CE25">CD17/CC17*100</f>
        <v>69.79797979797979</v>
      </c>
      <c r="CF17" s="23">
        <v>1360.4</v>
      </c>
      <c r="CG17" s="23">
        <v>759.9</v>
      </c>
      <c r="CH17" s="20">
        <f aca="true" t="shared" si="25" ref="CH17:CH25">CG17/CF17*100</f>
        <v>55.8585710085269</v>
      </c>
      <c r="CI17" s="26">
        <v>866.5</v>
      </c>
      <c r="CJ17" s="26">
        <v>413.6</v>
      </c>
      <c r="CK17" s="20">
        <f aca="true" t="shared" si="26" ref="CK17:CK25">CJ17/CI17*100</f>
        <v>47.73225620311599</v>
      </c>
      <c r="CL17" s="26">
        <v>127</v>
      </c>
      <c r="CM17" s="26">
        <v>76.1</v>
      </c>
      <c r="CN17" s="20">
        <f aca="true" t="shared" si="27" ref="CN17:CN25">CM17/CL17*100</f>
        <v>59.92125984251968</v>
      </c>
      <c r="CO17" s="26"/>
      <c r="CP17" s="26"/>
      <c r="CQ17" s="20" t="e">
        <f aca="true" t="shared" si="28" ref="CQ17:CQ28">CP17/CO17*100</f>
        <v>#DIV/0!</v>
      </c>
      <c r="CR17" s="27">
        <f t="shared" si="1"/>
        <v>-20.200000000000273</v>
      </c>
      <c r="CS17" s="27">
        <f t="shared" si="2"/>
        <v>49.40000000000009</v>
      </c>
      <c r="CT17" s="20">
        <f aca="true" t="shared" si="29" ref="CT17:CT29">CS17/CR17*100</f>
        <v>-244.55445544554172</v>
      </c>
    </row>
    <row r="18" spans="1:98" ht="24.75" customHeight="1">
      <c r="A18" s="18">
        <v>3</v>
      </c>
      <c r="B18" s="19" t="s">
        <v>39</v>
      </c>
      <c r="C18" s="20">
        <v>2094.4</v>
      </c>
      <c r="D18" s="20">
        <v>1291</v>
      </c>
      <c r="E18" s="20">
        <f aca="true" t="shared" si="30" ref="E18:E29">D18/C18*100</f>
        <v>61.6405653170359</v>
      </c>
      <c r="F18" s="21">
        <v>386</v>
      </c>
      <c r="G18" s="21">
        <v>214</v>
      </c>
      <c r="H18" s="20">
        <f t="shared" si="3"/>
        <v>55.44041450777202</v>
      </c>
      <c r="I18" s="21">
        <v>60</v>
      </c>
      <c r="J18" s="21">
        <v>51.1</v>
      </c>
      <c r="K18" s="20">
        <f t="shared" si="0"/>
        <v>85.16666666666667</v>
      </c>
      <c r="L18" s="21">
        <v>0.2</v>
      </c>
      <c r="M18" s="21">
        <v>0.3</v>
      </c>
      <c r="N18" s="20">
        <f t="shared" si="4"/>
        <v>149.99999999999997</v>
      </c>
      <c r="O18" s="21">
        <v>1.5</v>
      </c>
      <c r="P18" s="21">
        <v>1.2</v>
      </c>
      <c r="Q18" s="20">
        <f t="shared" si="5"/>
        <v>80</v>
      </c>
      <c r="R18" s="21">
        <v>212.3</v>
      </c>
      <c r="S18" s="21">
        <v>61.3</v>
      </c>
      <c r="T18" s="20">
        <f t="shared" si="6"/>
        <v>28.874234573716436</v>
      </c>
      <c r="U18" s="21">
        <v>6.2</v>
      </c>
      <c r="V18" s="21">
        <v>7.6</v>
      </c>
      <c r="W18" s="20">
        <f t="shared" si="7"/>
        <v>122.5806451612903</v>
      </c>
      <c r="X18" s="20"/>
      <c r="Y18" s="20"/>
      <c r="Z18" s="20" t="e">
        <f t="shared" si="8"/>
        <v>#DIV/0!</v>
      </c>
      <c r="AA18" s="21">
        <v>20</v>
      </c>
      <c r="AB18" s="21">
        <v>6.6</v>
      </c>
      <c r="AC18" s="20">
        <f t="shared" si="9"/>
        <v>32.99999999999999</v>
      </c>
      <c r="AD18" s="21">
        <v>2</v>
      </c>
      <c r="AE18" s="21">
        <v>2</v>
      </c>
      <c r="AF18" s="20">
        <f t="shared" si="10"/>
        <v>100</v>
      </c>
      <c r="AG18" s="21">
        <v>3.8</v>
      </c>
      <c r="AH18" s="21">
        <v>3.9</v>
      </c>
      <c r="AI18" s="20">
        <f t="shared" si="11"/>
        <v>102.63157894736842</v>
      </c>
      <c r="AJ18" s="20"/>
      <c r="AK18" s="20"/>
      <c r="AL18" s="20"/>
      <c r="AM18" s="20">
        <v>80</v>
      </c>
      <c r="AN18" s="20">
        <v>80</v>
      </c>
      <c r="AO18" s="20">
        <f>AN18/AM18%</f>
        <v>100</v>
      </c>
      <c r="AP18" s="21"/>
      <c r="AQ18" s="21"/>
      <c r="AR18" s="20" t="e">
        <f t="shared" si="12"/>
        <v>#DIV/0!</v>
      </c>
      <c r="AS18" s="21"/>
      <c r="AT18" s="21"/>
      <c r="AU18" s="20" t="e">
        <f t="shared" si="13"/>
        <v>#DIV/0!</v>
      </c>
      <c r="AV18" s="20"/>
      <c r="AW18" s="20"/>
      <c r="AX18" s="20"/>
      <c r="AY18" s="21"/>
      <c r="AZ18" s="21"/>
      <c r="BA18" s="20" t="e">
        <f t="shared" si="14"/>
        <v>#DIV/0!</v>
      </c>
      <c r="BB18" s="21">
        <v>1696.7</v>
      </c>
      <c r="BC18" s="21">
        <v>1077</v>
      </c>
      <c r="BD18" s="20">
        <f t="shared" si="15"/>
        <v>63.476159603937056</v>
      </c>
      <c r="BE18" s="21">
        <v>1285.8</v>
      </c>
      <c r="BF18" s="21">
        <v>838.8</v>
      </c>
      <c r="BG18" s="20">
        <f t="shared" si="16"/>
        <v>65.23565095660288</v>
      </c>
      <c r="BH18" s="20">
        <v>115.5</v>
      </c>
      <c r="BI18" s="20">
        <v>58.4</v>
      </c>
      <c r="BJ18" s="20">
        <f t="shared" si="17"/>
        <v>50.56277056277057</v>
      </c>
      <c r="BK18" s="23"/>
      <c r="BL18" s="23"/>
      <c r="BM18" s="20" t="e">
        <f t="shared" si="18"/>
        <v>#DIV/0!</v>
      </c>
      <c r="BN18" s="21">
        <v>2</v>
      </c>
      <c r="BO18" s="21">
        <v>0.1</v>
      </c>
      <c r="BP18" s="20">
        <f t="shared" si="19"/>
        <v>5</v>
      </c>
      <c r="BQ18" s="20">
        <v>2168.3</v>
      </c>
      <c r="BR18" s="24">
        <v>1020.6</v>
      </c>
      <c r="BS18" s="20">
        <f t="shared" si="20"/>
        <v>47.069132500115295</v>
      </c>
      <c r="BT18" s="24">
        <v>651.9</v>
      </c>
      <c r="BU18" s="24">
        <v>388.7</v>
      </c>
      <c r="BV18" s="20">
        <f t="shared" si="21"/>
        <v>59.625709464641815</v>
      </c>
      <c r="BW18" s="23">
        <v>636.4</v>
      </c>
      <c r="BX18" s="24">
        <v>373.4</v>
      </c>
      <c r="BY18" s="20">
        <f t="shared" si="22"/>
        <v>58.67379006913891</v>
      </c>
      <c r="BZ18" s="20">
        <v>7.3</v>
      </c>
      <c r="CA18" s="20">
        <v>7.3</v>
      </c>
      <c r="CB18" s="20">
        <f t="shared" si="23"/>
        <v>100</v>
      </c>
      <c r="CC18" s="23">
        <v>409.5</v>
      </c>
      <c r="CD18" s="23">
        <v>155.9</v>
      </c>
      <c r="CE18" s="20">
        <f t="shared" si="24"/>
        <v>38.07081807081808</v>
      </c>
      <c r="CF18" s="23">
        <v>802.4</v>
      </c>
      <c r="CG18" s="23">
        <v>441.9</v>
      </c>
      <c r="CH18" s="20">
        <f t="shared" si="25"/>
        <v>55.07228315054835</v>
      </c>
      <c r="CI18" s="30">
        <v>633.1</v>
      </c>
      <c r="CJ18" s="30">
        <v>340.4</v>
      </c>
      <c r="CK18" s="20">
        <f t="shared" si="26"/>
        <v>53.76717738114042</v>
      </c>
      <c r="CL18" s="26">
        <v>92.5</v>
      </c>
      <c r="CM18" s="26">
        <v>65.2</v>
      </c>
      <c r="CN18" s="20">
        <f t="shared" si="27"/>
        <v>70.48648648648648</v>
      </c>
      <c r="CO18" s="26"/>
      <c r="CP18" s="26"/>
      <c r="CQ18" s="20" t="e">
        <f t="shared" si="28"/>
        <v>#DIV/0!</v>
      </c>
      <c r="CR18" s="27">
        <f t="shared" si="1"/>
        <v>-73.90000000000009</v>
      </c>
      <c r="CS18" s="27">
        <f t="shared" si="2"/>
        <v>270.4</v>
      </c>
      <c r="CT18" s="20">
        <f t="shared" si="29"/>
        <v>-365.89986468200226</v>
      </c>
    </row>
    <row r="19" spans="1:98" ht="18.75">
      <c r="A19" s="18">
        <v>4</v>
      </c>
      <c r="B19" s="19" t="s">
        <v>40</v>
      </c>
      <c r="C19" s="20">
        <v>2727.9</v>
      </c>
      <c r="D19" s="20">
        <v>1824.7</v>
      </c>
      <c r="E19" s="20">
        <f t="shared" si="30"/>
        <v>66.89028190182924</v>
      </c>
      <c r="F19" s="21">
        <v>464</v>
      </c>
      <c r="G19" s="21">
        <v>198.6</v>
      </c>
      <c r="H19" s="20">
        <f t="shared" si="3"/>
        <v>42.80172413793103</v>
      </c>
      <c r="I19" s="21">
        <v>60</v>
      </c>
      <c r="J19" s="21">
        <v>34.3</v>
      </c>
      <c r="K19" s="20">
        <f t="shared" si="0"/>
        <v>57.166666666666664</v>
      </c>
      <c r="L19" s="21">
        <v>1</v>
      </c>
      <c r="M19" s="21">
        <v>1.1</v>
      </c>
      <c r="N19" s="20">
        <f t="shared" si="4"/>
        <v>110.00000000000001</v>
      </c>
      <c r="O19" s="21">
        <v>3</v>
      </c>
      <c r="P19" s="21">
        <v>2.1</v>
      </c>
      <c r="Q19" s="20">
        <f t="shared" si="5"/>
        <v>70</v>
      </c>
      <c r="R19" s="21">
        <v>291.7</v>
      </c>
      <c r="S19" s="21">
        <v>56.9</v>
      </c>
      <c r="T19" s="20">
        <f t="shared" si="6"/>
        <v>19.506342132327735</v>
      </c>
      <c r="U19" s="21">
        <v>57</v>
      </c>
      <c r="V19" s="21">
        <v>57</v>
      </c>
      <c r="W19" s="20">
        <f t="shared" si="7"/>
        <v>100</v>
      </c>
      <c r="X19" s="20"/>
      <c r="Y19" s="20"/>
      <c r="Z19" s="20" t="e">
        <f t="shared" si="8"/>
        <v>#DIV/0!</v>
      </c>
      <c r="AA19" s="21">
        <v>20</v>
      </c>
      <c r="AB19" s="21">
        <v>15.8</v>
      </c>
      <c r="AC19" s="20">
        <f t="shared" si="9"/>
        <v>79</v>
      </c>
      <c r="AD19" s="21">
        <v>2</v>
      </c>
      <c r="AE19" s="21">
        <v>2</v>
      </c>
      <c r="AF19" s="20">
        <f t="shared" si="10"/>
        <v>100</v>
      </c>
      <c r="AG19" s="21">
        <v>4.9</v>
      </c>
      <c r="AH19" s="21">
        <v>4.9</v>
      </c>
      <c r="AI19" s="20">
        <f t="shared" si="11"/>
        <v>100</v>
      </c>
      <c r="AJ19" s="20"/>
      <c r="AK19" s="20"/>
      <c r="AL19" s="20"/>
      <c r="AM19" s="20"/>
      <c r="AN19" s="20"/>
      <c r="AO19" s="20"/>
      <c r="AP19" s="21"/>
      <c r="AQ19" s="21"/>
      <c r="AR19" s="20" t="e">
        <f t="shared" si="12"/>
        <v>#DIV/0!</v>
      </c>
      <c r="AS19" s="21">
        <v>24.4</v>
      </c>
      <c r="AT19" s="21">
        <v>24.5</v>
      </c>
      <c r="AU19" s="20">
        <f t="shared" si="13"/>
        <v>100.40983606557377</v>
      </c>
      <c r="AV19" s="20"/>
      <c r="AW19" s="20"/>
      <c r="AX19" s="20"/>
      <c r="AY19" s="21"/>
      <c r="AZ19" s="21"/>
      <c r="BA19" s="20" t="e">
        <f t="shared" si="14"/>
        <v>#DIV/0!</v>
      </c>
      <c r="BB19" s="21">
        <v>2067.7</v>
      </c>
      <c r="BC19" s="21">
        <v>1626.1</v>
      </c>
      <c r="BD19" s="20">
        <f t="shared" si="15"/>
        <v>78.64293659621802</v>
      </c>
      <c r="BE19" s="21">
        <v>1386.5</v>
      </c>
      <c r="BF19" s="21">
        <v>904.3</v>
      </c>
      <c r="BG19" s="20">
        <f t="shared" si="16"/>
        <v>65.22178146411828</v>
      </c>
      <c r="BH19" s="20">
        <v>93.7</v>
      </c>
      <c r="BI19" s="20">
        <v>47.3</v>
      </c>
      <c r="BJ19" s="20">
        <f t="shared" si="17"/>
        <v>50.48025613660619</v>
      </c>
      <c r="BK19" s="23"/>
      <c r="BL19" s="23"/>
      <c r="BM19" s="20" t="e">
        <f t="shared" si="18"/>
        <v>#DIV/0!</v>
      </c>
      <c r="BN19" s="21">
        <v>33.6</v>
      </c>
      <c r="BO19" s="21">
        <v>36.1</v>
      </c>
      <c r="BP19" s="20">
        <f t="shared" si="19"/>
        <v>107.44047619047619</v>
      </c>
      <c r="BQ19" s="20">
        <v>2815.8</v>
      </c>
      <c r="BR19" s="24">
        <v>1626.5</v>
      </c>
      <c r="BS19" s="20">
        <f t="shared" si="20"/>
        <v>57.76333546416649</v>
      </c>
      <c r="BT19" s="24">
        <v>640.3</v>
      </c>
      <c r="BU19" s="24">
        <v>399.1</v>
      </c>
      <c r="BV19" s="20">
        <f t="shared" si="21"/>
        <v>62.330157738560054</v>
      </c>
      <c r="BW19" s="24">
        <v>640</v>
      </c>
      <c r="BX19" s="24">
        <v>399.1</v>
      </c>
      <c r="BY19" s="20">
        <f t="shared" si="22"/>
        <v>62.35937500000001</v>
      </c>
      <c r="BZ19" s="20">
        <v>8.1</v>
      </c>
      <c r="CA19" s="20">
        <v>8.1</v>
      </c>
      <c r="CB19" s="20">
        <f t="shared" si="23"/>
        <v>100</v>
      </c>
      <c r="CC19" s="23">
        <v>503.2</v>
      </c>
      <c r="CD19" s="23">
        <v>285.3</v>
      </c>
      <c r="CE19" s="20">
        <f t="shared" si="24"/>
        <v>56.69713831478538</v>
      </c>
      <c r="CF19" s="24">
        <v>891.7</v>
      </c>
      <c r="CG19" s="23">
        <v>495</v>
      </c>
      <c r="CH19" s="20">
        <f t="shared" si="25"/>
        <v>55.511943478748464</v>
      </c>
      <c r="CI19" s="26">
        <v>742.8</v>
      </c>
      <c r="CJ19" s="31">
        <v>399.9</v>
      </c>
      <c r="CK19" s="20">
        <f t="shared" si="26"/>
        <v>53.83683360258481</v>
      </c>
      <c r="CL19" s="26">
        <v>96.6</v>
      </c>
      <c r="CM19" s="26">
        <v>71.9</v>
      </c>
      <c r="CN19" s="20">
        <f t="shared" si="27"/>
        <v>74.43064182194618</v>
      </c>
      <c r="CO19" s="26"/>
      <c r="CP19" s="26"/>
      <c r="CQ19" s="20" t="e">
        <f t="shared" si="28"/>
        <v>#DIV/0!</v>
      </c>
      <c r="CR19" s="27">
        <f t="shared" si="1"/>
        <v>-87.90000000000009</v>
      </c>
      <c r="CS19" s="27">
        <f t="shared" si="2"/>
        <v>198.20000000000005</v>
      </c>
      <c r="CT19" s="20">
        <f t="shared" si="29"/>
        <v>-225.48350398179733</v>
      </c>
    </row>
    <row r="20" spans="1:98" ht="24.75" customHeight="1">
      <c r="A20" s="18">
        <v>5</v>
      </c>
      <c r="B20" s="19" t="s">
        <v>41</v>
      </c>
      <c r="C20" s="20">
        <v>9921.5</v>
      </c>
      <c r="D20" s="20">
        <v>5827.2</v>
      </c>
      <c r="E20" s="20">
        <f t="shared" si="30"/>
        <v>58.733054477649546</v>
      </c>
      <c r="F20" s="21">
        <v>3840</v>
      </c>
      <c r="G20" s="21">
        <v>2059.3</v>
      </c>
      <c r="H20" s="20">
        <f t="shared" si="3"/>
        <v>53.62760416666668</v>
      </c>
      <c r="I20" s="21">
        <v>2400</v>
      </c>
      <c r="J20" s="21">
        <v>1553.9</v>
      </c>
      <c r="K20" s="20">
        <f t="shared" si="0"/>
        <v>64.74583333333334</v>
      </c>
      <c r="L20" s="21">
        <v>9.8</v>
      </c>
      <c r="M20" s="21">
        <v>9.8</v>
      </c>
      <c r="N20" s="20">
        <f t="shared" si="4"/>
        <v>100</v>
      </c>
      <c r="O20" s="21">
        <v>28.6</v>
      </c>
      <c r="P20" s="21">
        <v>13.8</v>
      </c>
      <c r="Q20" s="20">
        <f t="shared" si="5"/>
        <v>48.25174825174825</v>
      </c>
      <c r="R20" s="21">
        <v>724</v>
      </c>
      <c r="S20" s="21">
        <v>210.3</v>
      </c>
      <c r="T20" s="20">
        <f t="shared" si="6"/>
        <v>29.04696132596685</v>
      </c>
      <c r="U20" s="21"/>
      <c r="V20" s="21"/>
      <c r="W20" s="20" t="e">
        <f t="shared" si="7"/>
        <v>#DIV/0!</v>
      </c>
      <c r="X20" s="20"/>
      <c r="Y20" s="20"/>
      <c r="Z20" s="20" t="e">
        <f t="shared" si="8"/>
        <v>#DIV/0!</v>
      </c>
      <c r="AA20" s="21">
        <v>470</v>
      </c>
      <c r="AB20" s="21">
        <v>136.1</v>
      </c>
      <c r="AC20" s="20">
        <f t="shared" si="9"/>
        <v>28.95744680851064</v>
      </c>
      <c r="AD20" s="21">
        <v>5</v>
      </c>
      <c r="AE20" s="21">
        <v>5</v>
      </c>
      <c r="AF20" s="20">
        <f t="shared" si="10"/>
        <v>100</v>
      </c>
      <c r="AG20" s="21">
        <v>90</v>
      </c>
      <c r="AH20" s="21">
        <v>17.8</v>
      </c>
      <c r="AI20" s="20">
        <f t="shared" si="11"/>
        <v>19.77777777777778</v>
      </c>
      <c r="AJ20" s="20"/>
      <c r="AK20" s="20"/>
      <c r="AL20" s="20"/>
      <c r="AM20" s="20"/>
      <c r="AN20" s="20"/>
      <c r="AO20" s="20"/>
      <c r="AP20" s="21"/>
      <c r="AQ20" s="21"/>
      <c r="AR20" s="20" t="e">
        <f t="shared" si="12"/>
        <v>#DIV/0!</v>
      </c>
      <c r="AS20" s="21">
        <v>112.6</v>
      </c>
      <c r="AT20" s="21">
        <v>112.6</v>
      </c>
      <c r="AU20" s="20">
        <f t="shared" si="13"/>
        <v>100</v>
      </c>
      <c r="AV20" s="20"/>
      <c r="AW20" s="20"/>
      <c r="AX20" s="20"/>
      <c r="AY20" s="21"/>
      <c r="AZ20" s="21"/>
      <c r="BA20" s="20" t="e">
        <f t="shared" si="14"/>
        <v>#DIV/0!</v>
      </c>
      <c r="BB20" s="21">
        <v>5979.9</v>
      </c>
      <c r="BC20" s="21">
        <v>3767.9</v>
      </c>
      <c r="BD20" s="20">
        <f t="shared" si="15"/>
        <v>63.00941487315842</v>
      </c>
      <c r="BE20" s="21">
        <v>2243.8</v>
      </c>
      <c r="BF20" s="21">
        <v>1449.9</v>
      </c>
      <c r="BG20" s="20">
        <f t="shared" si="16"/>
        <v>64.61805865050361</v>
      </c>
      <c r="BH20" s="20">
        <v>535</v>
      </c>
      <c r="BI20" s="20">
        <v>52.4</v>
      </c>
      <c r="BJ20" s="20">
        <f t="shared" si="17"/>
        <v>9.794392523364486</v>
      </c>
      <c r="BK20" s="23"/>
      <c r="BL20" s="23"/>
      <c r="BM20" s="20" t="e">
        <f t="shared" si="18"/>
        <v>#DIV/0!</v>
      </c>
      <c r="BN20" s="21">
        <v>4</v>
      </c>
      <c r="BO20" s="21">
        <v>0.1</v>
      </c>
      <c r="BP20" s="20">
        <f t="shared" si="19"/>
        <v>2.5</v>
      </c>
      <c r="BQ20" s="20">
        <v>10460.4</v>
      </c>
      <c r="BR20" s="24">
        <v>4785.2</v>
      </c>
      <c r="BS20" s="20">
        <f t="shared" si="20"/>
        <v>45.745860578945354</v>
      </c>
      <c r="BT20" s="24">
        <v>1275.8</v>
      </c>
      <c r="BU20" s="23">
        <v>706.5</v>
      </c>
      <c r="BV20" s="20">
        <f t="shared" si="21"/>
        <v>55.37701834143283</v>
      </c>
      <c r="BW20" s="23">
        <v>1274.9</v>
      </c>
      <c r="BX20" s="23">
        <v>706.5</v>
      </c>
      <c r="BY20" s="20">
        <f t="shared" si="22"/>
        <v>55.4161110675347</v>
      </c>
      <c r="BZ20" s="20">
        <v>31.4</v>
      </c>
      <c r="CA20" s="20">
        <v>31.4</v>
      </c>
      <c r="CB20" s="20">
        <f t="shared" si="23"/>
        <v>100</v>
      </c>
      <c r="CC20" s="23">
        <v>3440.7</v>
      </c>
      <c r="CD20" s="23">
        <v>1743.9</v>
      </c>
      <c r="CE20" s="20">
        <f t="shared" si="24"/>
        <v>50.6844537448775</v>
      </c>
      <c r="CF20" s="24">
        <v>3247</v>
      </c>
      <c r="CG20" s="24">
        <v>996.5</v>
      </c>
      <c r="CH20" s="20">
        <f t="shared" si="25"/>
        <v>30.689867570064678</v>
      </c>
      <c r="CI20" s="26">
        <v>870.2</v>
      </c>
      <c r="CJ20" s="26">
        <v>519.3</v>
      </c>
      <c r="CK20" s="20">
        <f t="shared" si="26"/>
        <v>59.67593656630659</v>
      </c>
      <c r="CL20" s="26">
        <v>150</v>
      </c>
      <c r="CM20" s="26">
        <v>65.2</v>
      </c>
      <c r="CN20" s="20"/>
      <c r="CO20" s="26"/>
      <c r="CP20" s="26"/>
      <c r="CQ20" s="20" t="e">
        <f t="shared" si="28"/>
        <v>#DIV/0!</v>
      </c>
      <c r="CR20" s="27">
        <f t="shared" si="1"/>
        <v>-538.8999999999996</v>
      </c>
      <c r="CS20" s="27">
        <f t="shared" si="2"/>
        <v>1042</v>
      </c>
      <c r="CT20" s="20">
        <f t="shared" si="29"/>
        <v>-193.35683800334027</v>
      </c>
    </row>
    <row r="21" spans="1:98" ht="20.25" customHeight="1">
      <c r="A21" s="18">
        <v>6</v>
      </c>
      <c r="B21" s="19" t="s">
        <v>42</v>
      </c>
      <c r="C21" s="20">
        <v>2668</v>
      </c>
      <c r="D21" s="20">
        <v>1648.2</v>
      </c>
      <c r="E21" s="20">
        <f t="shared" si="30"/>
        <v>61.776611694152926</v>
      </c>
      <c r="F21" s="21">
        <v>400</v>
      </c>
      <c r="G21" s="21">
        <v>211.5</v>
      </c>
      <c r="H21" s="20">
        <f t="shared" si="3"/>
        <v>52.87500000000001</v>
      </c>
      <c r="I21" s="21">
        <v>68</v>
      </c>
      <c r="J21" s="21">
        <v>64.9</v>
      </c>
      <c r="K21" s="20">
        <f t="shared" si="0"/>
        <v>95.44117647058825</v>
      </c>
      <c r="L21" s="21">
        <v>6.9</v>
      </c>
      <c r="M21" s="21">
        <v>6.9</v>
      </c>
      <c r="N21" s="20">
        <f t="shared" si="4"/>
        <v>100</v>
      </c>
      <c r="O21" s="21">
        <v>5</v>
      </c>
      <c r="P21" s="21">
        <v>4.7</v>
      </c>
      <c r="Q21" s="20">
        <f t="shared" si="5"/>
        <v>94</v>
      </c>
      <c r="R21" s="21">
        <v>269.6</v>
      </c>
      <c r="S21" s="21">
        <v>72.8</v>
      </c>
      <c r="T21" s="20">
        <f t="shared" si="6"/>
        <v>27.00296735905044</v>
      </c>
      <c r="U21" s="21">
        <v>21.5</v>
      </c>
      <c r="V21" s="21">
        <v>22.3</v>
      </c>
      <c r="W21" s="20">
        <f t="shared" si="7"/>
        <v>103.72093023255815</v>
      </c>
      <c r="X21" s="20"/>
      <c r="Y21" s="20"/>
      <c r="Z21" s="20" t="e">
        <f t="shared" si="8"/>
        <v>#DIV/0!</v>
      </c>
      <c r="AA21" s="21">
        <v>22</v>
      </c>
      <c r="AB21" s="21">
        <v>32.8</v>
      </c>
      <c r="AC21" s="20">
        <f t="shared" si="9"/>
        <v>149.09090909090907</v>
      </c>
      <c r="AD21" s="21"/>
      <c r="AE21" s="21"/>
      <c r="AF21" s="20" t="e">
        <f t="shared" si="10"/>
        <v>#DIV/0!</v>
      </c>
      <c r="AG21" s="21">
        <v>7</v>
      </c>
      <c r="AH21" s="21">
        <v>7.1</v>
      </c>
      <c r="AI21" s="20">
        <f t="shared" si="11"/>
        <v>101.42857142857142</v>
      </c>
      <c r="AJ21" s="20"/>
      <c r="AK21" s="20"/>
      <c r="AL21" s="20"/>
      <c r="AM21" s="20"/>
      <c r="AN21" s="20"/>
      <c r="AO21" s="20"/>
      <c r="AP21" s="21"/>
      <c r="AQ21" s="21"/>
      <c r="AR21" s="20" t="e">
        <f t="shared" si="12"/>
        <v>#DIV/0!</v>
      </c>
      <c r="AS21" s="21"/>
      <c r="AT21" s="21"/>
      <c r="AU21" s="20" t="e">
        <f t="shared" si="13"/>
        <v>#DIV/0!</v>
      </c>
      <c r="AV21" s="20"/>
      <c r="AW21" s="20"/>
      <c r="AX21" s="20"/>
      <c r="AY21" s="21"/>
      <c r="AZ21" s="21"/>
      <c r="BA21" s="20" t="e">
        <f t="shared" si="14"/>
        <v>#DIV/0!</v>
      </c>
      <c r="BB21" s="21">
        <v>2268</v>
      </c>
      <c r="BC21" s="21">
        <v>1436.7</v>
      </c>
      <c r="BD21" s="20">
        <f t="shared" si="15"/>
        <v>63.34656084656085</v>
      </c>
      <c r="BE21" s="21">
        <v>1980.4</v>
      </c>
      <c r="BF21" s="21">
        <v>1292.8</v>
      </c>
      <c r="BG21" s="20">
        <f t="shared" si="16"/>
        <v>65.27974146637042</v>
      </c>
      <c r="BH21" s="20"/>
      <c r="BI21" s="20"/>
      <c r="BJ21" s="20" t="e">
        <f t="shared" si="17"/>
        <v>#DIV/0!</v>
      </c>
      <c r="BK21" s="23"/>
      <c r="BL21" s="23"/>
      <c r="BM21" s="20" t="e">
        <f t="shared" si="18"/>
        <v>#DIV/0!</v>
      </c>
      <c r="BN21" s="21">
        <v>4</v>
      </c>
      <c r="BO21" s="21">
        <v>30.1</v>
      </c>
      <c r="BP21" s="20">
        <f t="shared" si="19"/>
        <v>752.5</v>
      </c>
      <c r="BQ21" s="20">
        <v>2925.7</v>
      </c>
      <c r="BR21" s="24">
        <v>1318.7</v>
      </c>
      <c r="BS21" s="20">
        <f t="shared" si="20"/>
        <v>45.07297398913081</v>
      </c>
      <c r="BT21" s="23">
        <v>730.4</v>
      </c>
      <c r="BU21" s="23">
        <v>433.9</v>
      </c>
      <c r="BV21" s="20">
        <f t="shared" si="21"/>
        <v>59.40580503833516</v>
      </c>
      <c r="BW21" s="24">
        <v>730.1</v>
      </c>
      <c r="BX21" s="23">
        <v>433.9</v>
      </c>
      <c r="BY21" s="20">
        <f t="shared" si="22"/>
        <v>59.43021503903574</v>
      </c>
      <c r="BZ21" s="20">
        <v>123.7</v>
      </c>
      <c r="CA21" s="20">
        <v>35</v>
      </c>
      <c r="CB21" s="20">
        <f t="shared" si="23"/>
        <v>28.294260307194826</v>
      </c>
      <c r="CC21" s="24">
        <v>777.4</v>
      </c>
      <c r="CD21" s="23">
        <v>268.9</v>
      </c>
      <c r="CE21" s="20">
        <f t="shared" si="24"/>
        <v>34.589657833804985</v>
      </c>
      <c r="CF21" s="23">
        <v>1021</v>
      </c>
      <c r="CG21" s="23">
        <v>518.7</v>
      </c>
      <c r="CH21" s="20">
        <f t="shared" si="25"/>
        <v>50.80313418217435</v>
      </c>
      <c r="CI21" s="26">
        <v>683.1</v>
      </c>
      <c r="CJ21" s="30">
        <v>336.2</v>
      </c>
      <c r="CK21" s="20">
        <f t="shared" si="26"/>
        <v>49.21680573854486</v>
      </c>
      <c r="CL21" s="26">
        <v>125.9</v>
      </c>
      <c r="CM21" s="30">
        <v>40.4</v>
      </c>
      <c r="CN21" s="20">
        <f t="shared" si="27"/>
        <v>32.08895949166005</v>
      </c>
      <c r="CO21" s="26"/>
      <c r="CP21" s="26"/>
      <c r="CQ21" s="20" t="e">
        <f t="shared" si="28"/>
        <v>#DIV/0!</v>
      </c>
      <c r="CR21" s="27">
        <f t="shared" si="1"/>
        <v>-257.6999999999998</v>
      </c>
      <c r="CS21" s="27">
        <f t="shared" si="2"/>
        <v>329.5</v>
      </c>
      <c r="CT21" s="20">
        <f t="shared" si="29"/>
        <v>-127.86185487000397</v>
      </c>
    </row>
    <row r="22" spans="1:98" ht="18.75">
      <c r="A22" s="18">
        <v>7</v>
      </c>
      <c r="B22" s="19" t="s">
        <v>43</v>
      </c>
      <c r="C22" s="20">
        <v>1772.8</v>
      </c>
      <c r="D22" s="20">
        <v>1108.6</v>
      </c>
      <c r="E22" s="20">
        <f t="shared" si="30"/>
        <v>62.53384476534296</v>
      </c>
      <c r="F22" s="21">
        <v>274</v>
      </c>
      <c r="G22" s="21">
        <v>143.9</v>
      </c>
      <c r="H22" s="20">
        <f t="shared" si="3"/>
        <v>52.51824817518248</v>
      </c>
      <c r="I22" s="21">
        <v>44</v>
      </c>
      <c r="J22" s="21">
        <v>36.9</v>
      </c>
      <c r="K22" s="20">
        <f t="shared" si="0"/>
        <v>83.86363636363636</v>
      </c>
      <c r="L22" s="21">
        <v>0.1</v>
      </c>
      <c r="M22" s="21">
        <v>0.1</v>
      </c>
      <c r="N22" s="20">
        <f t="shared" si="4"/>
        <v>100</v>
      </c>
      <c r="O22" s="21">
        <v>2</v>
      </c>
      <c r="P22" s="21">
        <v>1.8</v>
      </c>
      <c r="Q22" s="20">
        <f t="shared" si="5"/>
        <v>90</v>
      </c>
      <c r="R22" s="21">
        <v>150.3</v>
      </c>
      <c r="S22" s="21">
        <v>23.3</v>
      </c>
      <c r="T22" s="20">
        <f t="shared" si="6"/>
        <v>15.502328675981369</v>
      </c>
      <c r="U22" s="21">
        <v>26</v>
      </c>
      <c r="V22" s="21">
        <v>28.2</v>
      </c>
      <c r="W22" s="20">
        <f t="shared" si="7"/>
        <v>108.46153846153845</v>
      </c>
      <c r="X22" s="20"/>
      <c r="Y22" s="20"/>
      <c r="Z22" s="20" t="e">
        <f t="shared" si="8"/>
        <v>#DIV/0!</v>
      </c>
      <c r="AA22" s="21">
        <v>23</v>
      </c>
      <c r="AB22" s="21">
        <v>11.2</v>
      </c>
      <c r="AC22" s="20">
        <f t="shared" si="9"/>
        <v>48.69565217391304</v>
      </c>
      <c r="AD22" s="21">
        <v>14.3</v>
      </c>
      <c r="AE22" s="21">
        <v>28</v>
      </c>
      <c r="AF22" s="20">
        <f t="shared" si="10"/>
        <v>195.80419580419579</v>
      </c>
      <c r="AG22" s="21">
        <v>2</v>
      </c>
      <c r="AH22" s="21">
        <v>2.1</v>
      </c>
      <c r="AI22" s="20">
        <f t="shared" si="11"/>
        <v>105</v>
      </c>
      <c r="AJ22" s="20"/>
      <c r="AK22" s="20"/>
      <c r="AL22" s="20"/>
      <c r="AM22" s="20"/>
      <c r="AN22" s="20"/>
      <c r="AO22" s="20"/>
      <c r="AP22" s="21"/>
      <c r="AQ22" s="21"/>
      <c r="AR22" s="20" t="e">
        <f t="shared" si="12"/>
        <v>#DIV/0!</v>
      </c>
      <c r="AS22" s="21">
        <v>12.3</v>
      </c>
      <c r="AT22" s="21">
        <v>7.2</v>
      </c>
      <c r="AU22" s="20">
        <f t="shared" si="13"/>
        <v>58.536585365853654</v>
      </c>
      <c r="AV22" s="20"/>
      <c r="AW22" s="20">
        <v>5.1</v>
      </c>
      <c r="AX22" s="20" t="e">
        <f>AW22/AV22%</f>
        <v>#DIV/0!</v>
      </c>
      <c r="AY22" s="21"/>
      <c r="AZ22" s="21"/>
      <c r="BA22" s="20" t="e">
        <f t="shared" si="14"/>
        <v>#DIV/0!</v>
      </c>
      <c r="BB22" s="21">
        <v>1498.8</v>
      </c>
      <c r="BC22" s="21">
        <v>964.7</v>
      </c>
      <c r="BD22" s="20">
        <f t="shared" si="15"/>
        <v>64.36482519348813</v>
      </c>
      <c r="BE22" s="21">
        <v>1123.6</v>
      </c>
      <c r="BF22" s="21">
        <v>733.3</v>
      </c>
      <c r="BG22" s="20">
        <f t="shared" si="16"/>
        <v>65.26343894624421</v>
      </c>
      <c r="BH22" s="20">
        <v>228.1</v>
      </c>
      <c r="BI22" s="20">
        <v>115.3</v>
      </c>
      <c r="BJ22" s="20">
        <f t="shared" si="17"/>
        <v>50.5480052608505</v>
      </c>
      <c r="BK22" s="23"/>
      <c r="BL22" s="23"/>
      <c r="BM22" s="20" t="e">
        <f t="shared" si="18"/>
        <v>#DIV/0!</v>
      </c>
      <c r="BN22" s="21">
        <v>1</v>
      </c>
      <c r="BO22" s="21">
        <v>0.4</v>
      </c>
      <c r="BP22" s="20">
        <f t="shared" si="19"/>
        <v>40</v>
      </c>
      <c r="BQ22" s="20">
        <v>1810.9</v>
      </c>
      <c r="BR22" s="24">
        <v>970.1</v>
      </c>
      <c r="BS22" s="20">
        <f t="shared" si="20"/>
        <v>53.570048042409844</v>
      </c>
      <c r="BT22" s="23">
        <v>662.9</v>
      </c>
      <c r="BU22" s="23">
        <v>433.4</v>
      </c>
      <c r="BV22" s="20">
        <f t="shared" si="21"/>
        <v>65.37939357369136</v>
      </c>
      <c r="BW22" s="23">
        <v>641.5</v>
      </c>
      <c r="BX22" s="23">
        <v>412.1</v>
      </c>
      <c r="BY22" s="20">
        <f t="shared" si="22"/>
        <v>64.24006235385815</v>
      </c>
      <c r="BZ22" s="20"/>
      <c r="CA22" s="20"/>
      <c r="CB22" s="20" t="e">
        <f t="shared" si="23"/>
        <v>#DIV/0!</v>
      </c>
      <c r="CC22" s="23">
        <v>364.4</v>
      </c>
      <c r="CD22" s="23">
        <v>237.2</v>
      </c>
      <c r="CE22" s="20">
        <f t="shared" si="24"/>
        <v>65.09330406147092</v>
      </c>
      <c r="CF22" s="24">
        <v>645.1</v>
      </c>
      <c r="CG22" s="24">
        <v>271.6</v>
      </c>
      <c r="CH22" s="20">
        <f t="shared" si="25"/>
        <v>42.10199968997055</v>
      </c>
      <c r="CI22" s="26">
        <v>477.8</v>
      </c>
      <c r="CJ22" s="30">
        <v>231.8</v>
      </c>
      <c r="CK22" s="20">
        <f t="shared" si="26"/>
        <v>48.514022603599834</v>
      </c>
      <c r="CL22" s="26">
        <v>20</v>
      </c>
      <c r="CM22" s="30">
        <v>3</v>
      </c>
      <c r="CN22" s="20">
        <f t="shared" si="27"/>
        <v>15</v>
      </c>
      <c r="CO22" s="26"/>
      <c r="CP22" s="26"/>
      <c r="CQ22" s="20" t="e">
        <f t="shared" si="28"/>
        <v>#DIV/0!</v>
      </c>
      <c r="CR22" s="27">
        <f t="shared" si="1"/>
        <v>-38.100000000000136</v>
      </c>
      <c r="CS22" s="27">
        <f t="shared" si="2"/>
        <v>138.4999999999999</v>
      </c>
      <c r="CT22" s="20">
        <f t="shared" si="29"/>
        <v>-363.5170603674525</v>
      </c>
    </row>
    <row r="23" spans="1:98" ht="18.75">
      <c r="A23" s="18">
        <v>8</v>
      </c>
      <c r="B23" s="19" t="s">
        <v>44</v>
      </c>
      <c r="C23" s="20">
        <v>2863.5</v>
      </c>
      <c r="D23" s="20">
        <v>1755.4</v>
      </c>
      <c r="E23" s="20">
        <f t="shared" si="30"/>
        <v>61.302601711192594</v>
      </c>
      <c r="F23" s="21">
        <v>465</v>
      </c>
      <c r="G23" s="21">
        <v>213</v>
      </c>
      <c r="H23" s="20">
        <f t="shared" si="3"/>
        <v>45.806451612903224</v>
      </c>
      <c r="I23" s="21">
        <v>100</v>
      </c>
      <c r="J23" s="21">
        <v>70.6</v>
      </c>
      <c r="K23" s="20">
        <f t="shared" si="0"/>
        <v>70.6</v>
      </c>
      <c r="L23" s="21">
        <v>0.6</v>
      </c>
      <c r="M23" s="21">
        <v>0.6</v>
      </c>
      <c r="N23" s="20">
        <f t="shared" si="4"/>
        <v>100</v>
      </c>
      <c r="O23" s="21">
        <v>39.8</v>
      </c>
      <c r="P23" s="21">
        <v>2</v>
      </c>
      <c r="Q23" s="20">
        <f t="shared" si="5"/>
        <v>5.025125628140704</v>
      </c>
      <c r="R23" s="21">
        <v>200</v>
      </c>
      <c r="S23" s="21">
        <v>50.5</v>
      </c>
      <c r="T23" s="20">
        <f t="shared" si="6"/>
        <v>25.25</v>
      </c>
      <c r="U23" s="21">
        <v>31.6</v>
      </c>
      <c r="V23" s="21">
        <v>33.1</v>
      </c>
      <c r="W23" s="20">
        <f t="shared" si="7"/>
        <v>104.74683544303798</v>
      </c>
      <c r="X23" s="20"/>
      <c r="Y23" s="20"/>
      <c r="Z23" s="20" t="e">
        <f t="shared" si="8"/>
        <v>#DIV/0!</v>
      </c>
      <c r="AA23" s="21">
        <v>57</v>
      </c>
      <c r="AB23" s="21">
        <v>31.7</v>
      </c>
      <c r="AC23" s="20">
        <f t="shared" si="9"/>
        <v>55.614035087719294</v>
      </c>
      <c r="AD23" s="21"/>
      <c r="AE23" s="21"/>
      <c r="AF23" s="20" t="e">
        <f t="shared" si="10"/>
        <v>#DIV/0!</v>
      </c>
      <c r="AG23" s="21">
        <v>35</v>
      </c>
      <c r="AH23" s="21">
        <v>23.4</v>
      </c>
      <c r="AI23" s="20">
        <f t="shared" si="11"/>
        <v>66.85714285714285</v>
      </c>
      <c r="AJ23" s="20"/>
      <c r="AK23" s="20"/>
      <c r="AL23" s="20"/>
      <c r="AM23" s="20"/>
      <c r="AN23" s="20"/>
      <c r="AO23" s="20"/>
      <c r="AP23" s="21"/>
      <c r="AQ23" s="21"/>
      <c r="AR23" s="20" t="e">
        <f t="shared" si="12"/>
        <v>#DIV/0!</v>
      </c>
      <c r="AS23" s="21">
        <v>1</v>
      </c>
      <c r="AT23" s="21">
        <v>1.1</v>
      </c>
      <c r="AU23" s="20">
        <f t="shared" si="13"/>
        <v>110.00000000000001</v>
      </c>
      <c r="AV23" s="20"/>
      <c r="AW23" s="20"/>
      <c r="AX23" s="20"/>
      <c r="AY23" s="21"/>
      <c r="AZ23" s="21"/>
      <c r="BA23" s="20" t="e">
        <f t="shared" si="14"/>
        <v>#DIV/0!</v>
      </c>
      <c r="BB23" s="21">
        <v>2727.5</v>
      </c>
      <c r="BC23" s="21">
        <v>1542.4</v>
      </c>
      <c r="BD23" s="20">
        <f t="shared" si="15"/>
        <v>56.5499541704858</v>
      </c>
      <c r="BE23" s="21">
        <v>1313.3</v>
      </c>
      <c r="BF23" s="21">
        <v>856.5</v>
      </c>
      <c r="BG23" s="20">
        <f t="shared" si="16"/>
        <v>65.21739130434783</v>
      </c>
      <c r="BH23" s="20">
        <v>69</v>
      </c>
      <c r="BI23" s="20">
        <v>34.9</v>
      </c>
      <c r="BJ23" s="20">
        <f t="shared" si="17"/>
        <v>50.57971014492754</v>
      </c>
      <c r="BK23" s="23"/>
      <c r="BL23" s="23"/>
      <c r="BM23" s="20" t="e">
        <f t="shared" si="18"/>
        <v>#DIV/0!</v>
      </c>
      <c r="BN23" s="21">
        <v>4</v>
      </c>
      <c r="BO23" s="21">
        <v>16.9</v>
      </c>
      <c r="BP23" s="20">
        <f t="shared" si="19"/>
        <v>422.49999999999994</v>
      </c>
      <c r="BQ23" s="20">
        <v>2957.5</v>
      </c>
      <c r="BR23" s="24">
        <v>1710.5</v>
      </c>
      <c r="BS23" s="20">
        <f t="shared" si="20"/>
        <v>57.83601014370245</v>
      </c>
      <c r="BT23" s="23">
        <v>644.6</v>
      </c>
      <c r="BU23" s="23">
        <v>417.9</v>
      </c>
      <c r="BV23" s="20">
        <f t="shared" si="21"/>
        <v>64.83090288551038</v>
      </c>
      <c r="BW23" s="23">
        <v>627</v>
      </c>
      <c r="BX23" s="23">
        <v>400.5</v>
      </c>
      <c r="BY23" s="20">
        <f t="shared" si="22"/>
        <v>63.8755980861244</v>
      </c>
      <c r="BZ23" s="20"/>
      <c r="CA23" s="20"/>
      <c r="CB23" s="20" t="e">
        <f t="shared" si="23"/>
        <v>#DIV/0!</v>
      </c>
      <c r="CC23" s="24">
        <v>459.1</v>
      </c>
      <c r="CD23" s="24">
        <v>177.5</v>
      </c>
      <c r="CE23" s="20">
        <f t="shared" si="24"/>
        <v>38.66260074057939</v>
      </c>
      <c r="CF23" s="23">
        <v>898.5</v>
      </c>
      <c r="CG23" s="23">
        <v>504.8</v>
      </c>
      <c r="CH23" s="20">
        <f t="shared" si="25"/>
        <v>56.18252643294379</v>
      </c>
      <c r="CI23" s="26">
        <v>685.3</v>
      </c>
      <c r="CJ23" s="26">
        <v>405.4</v>
      </c>
      <c r="CK23" s="20">
        <f t="shared" si="26"/>
        <v>59.156573763315336</v>
      </c>
      <c r="CL23" s="26">
        <v>137.7</v>
      </c>
      <c r="CM23" s="26">
        <v>54.4</v>
      </c>
      <c r="CN23" s="20">
        <f t="shared" si="27"/>
        <v>39.50617283950618</v>
      </c>
      <c r="CO23" s="26"/>
      <c r="CP23" s="26"/>
      <c r="CQ23" s="20" t="e">
        <f t="shared" si="28"/>
        <v>#DIV/0!</v>
      </c>
      <c r="CR23" s="27">
        <f t="shared" si="1"/>
        <v>-94</v>
      </c>
      <c r="CS23" s="27">
        <f t="shared" si="2"/>
        <v>44.90000000000009</v>
      </c>
      <c r="CT23" s="20">
        <f t="shared" si="29"/>
        <v>-47.76595744680861</v>
      </c>
    </row>
    <row r="24" spans="1:98" ht="18.75">
      <c r="A24" s="18">
        <v>9</v>
      </c>
      <c r="B24" s="19" t="s">
        <v>45</v>
      </c>
      <c r="C24" s="20">
        <v>5333.3</v>
      </c>
      <c r="D24" s="20">
        <v>2329.1</v>
      </c>
      <c r="E24" s="20">
        <f t="shared" si="30"/>
        <v>43.67089794311214</v>
      </c>
      <c r="F24" s="21">
        <v>520</v>
      </c>
      <c r="G24" s="21">
        <v>373.4</v>
      </c>
      <c r="H24" s="20">
        <f t="shared" si="3"/>
        <v>71.8076923076923</v>
      </c>
      <c r="I24" s="21">
        <v>80</v>
      </c>
      <c r="J24" s="21">
        <v>89</v>
      </c>
      <c r="K24" s="20">
        <f t="shared" si="0"/>
        <v>111.25</v>
      </c>
      <c r="L24" s="21">
        <v>0.5</v>
      </c>
      <c r="M24" s="21">
        <v>22.9</v>
      </c>
      <c r="N24" s="20">
        <f t="shared" si="4"/>
        <v>4580</v>
      </c>
      <c r="O24" s="21">
        <v>4</v>
      </c>
      <c r="P24" s="21">
        <v>4.1</v>
      </c>
      <c r="Q24" s="20">
        <f t="shared" si="5"/>
        <v>102.49999999999999</v>
      </c>
      <c r="R24" s="21">
        <v>277.1</v>
      </c>
      <c r="S24" s="21">
        <v>103.8</v>
      </c>
      <c r="T24" s="20">
        <f t="shared" si="6"/>
        <v>37.45940093828942</v>
      </c>
      <c r="U24" s="21">
        <v>32.4</v>
      </c>
      <c r="V24" s="21">
        <v>32.4</v>
      </c>
      <c r="W24" s="20">
        <f t="shared" si="7"/>
        <v>100</v>
      </c>
      <c r="X24" s="20"/>
      <c r="Y24" s="20"/>
      <c r="Z24" s="20" t="e">
        <f t="shared" si="8"/>
        <v>#DIV/0!</v>
      </c>
      <c r="AA24" s="21">
        <v>75</v>
      </c>
      <c r="AB24" s="21">
        <v>60.3</v>
      </c>
      <c r="AC24" s="20">
        <f t="shared" si="9"/>
        <v>80.39999999999999</v>
      </c>
      <c r="AD24" s="21">
        <v>5</v>
      </c>
      <c r="AE24" s="21">
        <v>5</v>
      </c>
      <c r="AF24" s="20">
        <f t="shared" si="10"/>
        <v>100</v>
      </c>
      <c r="AG24" s="21">
        <v>32</v>
      </c>
      <c r="AH24" s="21">
        <v>41.9</v>
      </c>
      <c r="AI24" s="20">
        <f t="shared" si="11"/>
        <v>130.9375</v>
      </c>
      <c r="AJ24" s="20"/>
      <c r="AK24" s="20"/>
      <c r="AL24" s="20"/>
      <c r="AM24" s="20"/>
      <c r="AN24" s="20"/>
      <c r="AO24" s="20"/>
      <c r="AP24" s="21"/>
      <c r="AQ24" s="21"/>
      <c r="AR24" s="20" t="e">
        <f t="shared" si="12"/>
        <v>#DIV/0!</v>
      </c>
      <c r="AS24" s="21">
        <v>14</v>
      </c>
      <c r="AT24" s="21">
        <v>14</v>
      </c>
      <c r="AU24" s="20">
        <f t="shared" si="13"/>
        <v>100</v>
      </c>
      <c r="AV24" s="20"/>
      <c r="AW24" s="20"/>
      <c r="AX24" s="20"/>
      <c r="AY24" s="21"/>
      <c r="AZ24" s="21"/>
      <c r="BA24" s="20" t="e">
        <f t="shared" si="14"/>
        <v>#DIV/0!</v>
      </c>
      <c r="BB24" s="21">
        <v>4813.3</v>
      </c>
      <c r="BC24" s="21">
        <v>1955.7</v>
      </c>
      <c r="BD24" s="20">
        <f t="shared" si="15"/>
        <v>40.63116780587123</v>
      </c>
      <c r="BE24" s="21">
        <v>1919.2</v>
      </c>
      <c r="BF24" s="21">
        <v>1252.2</v>
      </c>
      <c r="BG24" s="20">
        <f t="shared" si="16"/>
        <v>65.24593580658608</v>
      </c>
      <c r="BH24" s="20">
        <v>35.5</v>
      </c>
      <c r="BI24" s="20">
        <v>17.9</v>
      </c>
      <c r="BJ24" s="20">
        <f t="shared" si="17"/>
        <v>50.42253521126761</v>
      </c>
      <c r="BK24" s="23"/>
      <c r="BL24" s="23"/>
      <c r="BM24" s="20" t="e">
        <f t="shared" si="18"/>
        <v>#DIV/0!</v>
      </c>
      <c r="BN24" s="21">
        <v>6</v>
      </c>
      <c r="BO24" s="21">
        <v>11.4</v>
      </c>
      <c r="BP24" s="20">
        <f t="shared" si="19"/>
        <v>190</v>
      </c>
      <c r="BQ24" s="20">
        <v>5408.3</v>
      </c>
      <c r="BR24" s="23">
        <v>2145.8</v>
      </c>
      <c r="BS24" s="20">
        <f t="shared" si="20"/>
        <v>39.676053473365016</v>
      </c>
      <c r="BT24" s="23">
        <v>687.6</v>
      </c>
      <c r="BU24" s="23">
        <v>448.2</v>
      </c>
      <c r="BV24" s="20">
        <f t="shared" si="21"/>
        <v>65.18324607329843</v>
      </c>
      <c r="BW24" s="24">
        <v>687.3</v>
      </c>
      <c r="BX24" s="23">
        <v>448.2</v>
      </c>
      <c r="BY24" s="20">
        <f t="shared" si="22"/>
        <v>65.2116979484941</v>
      </c>
      <c r="BZ24" s="20">
        <v>2047.3</v>
      </c>
      <c r="CA24" s="20"/>
      <c r="CB24" s="20">
        <f t="shared" si="23"/>
        <v>0</v>
      </c>
      <c r="CC24" s="23">
        <v>560.6</v>
      </c>
      <c r="CD24" s="23">
        <v>338.4</v>
      </c>
      <c r="CE24" s="20">
        <f t="shared" si="24"/>
        <v>60.36389582590081</v>
      </c>
      <c r="CF24" s="23">
        <v>1135.7</v>
      </c>
      <c r="CG24" s="23">
        <v>661.5</v>
      </c>
      <c r="CH24" s="20">
        <f t="shared" si="25"/>
        <v>58.24601567315312</v>
      </c>
      <c r="CI24" s="26">
        <v>819.7</v>
      </c>
      <c r="CJ24" s="26">
        <v>452.2</v>
      </c>
      <c r="CK24" s="20">
        <f t="shared" si="26"/>
        <v>55.16652433817249</v>
      </c>
      <c r="CL24" s="26">
        <v>184.5</v>
      </c>
      <c r="CM24" s="26">
        <v>107.6</v>
      </c>
      <c r="CN24" s="20">
        <f t="shared" si="27"/>
        <v>58.319783197831974</v>
      </c>
      <c r="CO24" s="26"/>
      <c r="CP24" s="26"/>
      <c r="CQ24" s="20" t="e">
        <f t="shared" si="28"/>
        <v>#DIV/0!</v>
      </c>
      <c r="CR24" s="27">
        <f t="shared" si="1"/>
        <v>-75</v>
      </c>
      <c r="CS24" s="27">
        <f t="shared" si="2"/>
        <v>183.29999999999973</v>
      </c>
      <c r="CT24" s="20">
        <f t="shared" si="29"/>
        <v>-244.39999999999964</v>
      </c>
    </row>
    <row r="25" spans="1:98" ht="15.75" customHeight="1">
      <c r="A25" s="18">
        <v>10</v>
      </c>
      <c r="B25" s="19" t="s">
        <v>46</v>
      </c>
      <c r="C25" s="20">
        <v>1811.2</v>
      </c>
      <c r="D25" s="20">
        <v>1313.8</v>
      </c>
      <c r="E25" s="20">
        <f t="shared" si="30"/>
        <v>72.5375441696113</v>
      </c>
      <c r="F25" s="21">
        <v>165</v>
      </c>
      <c r="G25" s="21">
        <v>141</v>
      </c>
      <c r="H25" s="20">
        <f t="shared" si="3"/>
        <v>85.45454545454545</v>
      </c>
      <c r="I25" s="21">
        <v>65</v>
      </c>
      <c r="J25" s="21">
        <v>80.3</v>
      </c>
      <c r="K25" s="20">
        <f t="shared" si="0"/>
        <v>123.53846153846153</v>
      </c>
      <c r="L25" s="21">
        <v>0.3</v>
      </c>
      <c r="M25" s="21">
        <v>0.5</v>
      </c>
      <c r="N25" s="20">
        <f t="shared" si="4"/>
        <v>166.66666666666669</v>
      </c>
      <c r="O25" s="21">
        <v>2</v>
      </c>
      <c r="P25" s="21">
        <v>1.1</v>
      </c>
      <c r="Q25" s="20">
        <f t="shared" si="5"/>
        <v>55.00000000000001</v>
      </c>
      <c r="R25" s="21">
        <v>46</v>
      </c>
      <c r="S25" s="21">
        <v>20.7</v>
      </c>
      <c r="T25" s="20">
        <f t="shared" si="6"/>
        <v>45</v>
      </c>
      <c r="U25" s="21">
        <v>24</v>
      </c>
      <c r="V25" s="21">
        <v>25.6</v>
      </c>
      <c r="W25" s="20">
        <f t="shared" si="7"/>
        <v>106.66666666666667</v>
      </c>
      <c r="X25" s="20"/>
      <c r="Y25" s="20"/>
      <c r="Z25" s="20" t="e">
        <f t="shared" si="8"/>
        <v>#DIV/0!</v>
      </c>
      <c r="AA25" s="21">
        <v>10</v>
      </c>
      <c r="AB25" s="21">
        <v>5</v>
      </c>
      <c r="AC25" s="20">
        <f t="shared" si="9"/>
        <v>50</v>
      </c>
      <c r="AD25" s="21"/>
      <c r="AE25" s="21"/>
      <c r="AF25" s="20" t="e">
        <f t="shared" si="10"/>
        <v>#DIV/0!</v>
      </c>
      <c r="AG25" s="21">
        <v>15.2</v>
      </c>
      <c r="AH25" s="21">
        <v>7.8</v>
      </c>
      <c r="AI25" s="20">
        <f t="shared" si="11"/>
        <v>51.31578947368421</v>
      </c>
      <c r="AJ25" s="20"/>
      <c r="AK25" s="20"/>
      <c r="AL25" s="20"/>
      <c r="AM25" s="20"/>
      <c r="AN25" s="20"/>
      <c r="AO25" s="20"/>
      <c r="AP25" s="21"/>
      <c r="AQ25" s="21"/>
      <c r="AR25" s="20" t="e">
        <f t="shared" si="12"/>
        <v>#DIV/0!</v>
      </c>
      <c r="AS25" s="21">
        <v>2.5</v>
      </c>
      <c r="AT25" s="21"/>
      <c r="AU25" s="20">
        <f t="shared" si="13"/>
        <v>0</v>
      </c>
      <c r="AV25" s="20"/>
      <c r="AW25" s="20"/>
      <c r="AX25" s="20" t="e">
        <f>AW25/AV25%</f>
        <v>#DIV/0!</v>
      </c>
      <c r="AY25" s="21"/>
      <c r="AZ25" s="21"/>
      <c r="BA25" s="20" t="e">
        <f t="shared" si="14"/>
        <v>#DIV/0!</v>
      </c>
      <c r="BB25" s="21">
        <v>1646.2</v>
      </c>
      <c r="BC25" s="21">
        <v>1172.8</v>
      </c>
      <c r="BD25" s="20">
        <f t="shared" si="15"/>
        <v>71.24286234965375</v>
      </c>
      <c r="BE25" s="21">
        <v>983</v>
      </c>
      <c r="BF25" s="21">
        <v>641.8</v>
      </c>
      <c r="BG25" s="20">
        <f t="shared" si="16"/>
        <v>65.28992878942013</v>
      </c>
      <c r="BH25" s="20">
        <v>174.1</v>
      </c>
      <c r="BI25" s="20">
        <v>88</v>
      </c>
      <c r="BJ25" s="20">
        <f t="shared" si="17"/>
        <v>50.54566341183229</v>
      </c>
      <c r="BK25" s="23"/>
      <c r="BL25" s="23"/>
      <c r="BM25" s="20" t="e">
        <f t="shared" si="18"/>
        <v>#DIV/0!</v>
      </c>
      <c r="BN25" s="21">
        <v>8</v>
      </c>
      <c r="BO25" s="21">
        <v>12.1</v>
      </c>
      <c r="BP25" s="20">
        <f t="shared" si="19"/>
        <v>151.25</v>
      </c>
      <c r="BQ25" s="20">
        <v>1853.1</v>
      </c>
      <c r="BR25" s="23">
        <v>1203.6</v>
      </c>
      <c r="BS25" s="20">
        <f t="shared" si="20"/>
        <v>64.95062327990934</v>
      </c>
      <c r="BT25" s="24">
        <v>541</v>
      </c>
      <c r="BU25" s="23">
        <v>350</v>
      </c>
      <c r="BV25" s="20">
        <f t="shared" si="21"/>
        <v>64.69500924214418</v>
      </c>
      <c r="BW25" s="23">
        <v>540.8</v>
      </c>
      <c r="BX25" s="23">
        <v>350</v>
      </c>
      <c r="BY25" s="20">
        <f t="shared" si="22"/>
        <v>64.71893491124261</v>
      </c>
      <c r="BZ25" s="20">
        <v>5</v>
      </c>
      <c r="CA25" s="20">
        <v>5</v>
      </c>
      <c r="CB25" s="20">
        <f t="shared" si="23"/>
        <v>100</v>
      </c>
      <c r="CC25" s="23">
        <v>324.8</v>
      </c>
      <c r="CD25" s="24">
        <v>160</v>
      </c>
      <c r="CE25" s="20">
        <f t="shared" si="24"/>
        <v>49.26108374384236</v>
      </c>
      <c r="CF25" s="23">
        <v>500</v>
      </c>
      <c r="CG25" s="24">
        <v>297.4</v>
      </c>
      <c r="CH25" s="20">
        <f t="shared" si="25"/>
        <v>59.48</v>
      </c>
      <c r="CI25" s="26">
        <v>317.3</v>
      </c>
      <c r="CJ25" s="32">
        <v>185.8</v>
      </c>
      <c r="CK25" s="20">
        <f t="shared" si="26"/>
        <v>58.55657106838954</v>
      </c>
      <c r="CL25" s="26">
        <v>130.3</v>
      </c>
      <c r="CM25" s="30">
        <v>76.7</v>
      </c>
      <c r="CN25" s="20">
        <f t="shared" si="27"/>
        <v>58.86415963161934</v>
      </c>
      <c r="CO25" s="26"/>
      <c r="CP25" s="26"/>
      <c r="CQ25" s="20" t="e">
        <f t="shared" si="28"/>
        <v>#DIV/0!</v>
      </c>
      <c r="CR25" s="27">
        <f t="shared" si="1"/>
        <v>-41.899999999999864</v>
      </c>
      <c r="CS25" s="27">
        <f t="shared" si="2"/>
        <v>110.20000000000005</v>
      </c>
      <c r="CT25" s="20">
        <f t="shared" si="29"/>
        <v>-263.00715990453557</v>
      </c>
    </row>
    <row r="26" spans="1:98" ht="18.75">
      <c r="A26" s="9">
        <v>22</v>
      </c>
      <c r="B26" s="10"/>
      <c r="C26" s="11">
        <f aca="true" t="shared" si="31" ref="C26:D28">F26+BB26+BN26</f>
        <v>0</v>
      </c>
      <c r="D26" s="11"/>
      <c r="E26" s="11" t="e">
        <f t="shared" si="30"/>
        <v>#DIV/0!</v>
      </c>
      <c r="F26" s="12"/>
      <c r="G26" s="12"/>
      <c r="H26" s="11" t="e">
        <f t="shared" si="3"/>
        <v>#DIV/0!</v>
      </c>
      <c r="I26" s="12"/>
      <c r="J26" s="12"/>
      <c r="K26" s="11" t="e">
        <f t="shared" si="0"/>
        <v>#DIV/0!</v>
      </c>
      <c r="L26" s="12"/>
      <c r="M26" s="12"/>
      <c r="N26" s="11" t="e">
        <f>M26/L26*100</f>
        <v>#DIV/0!</v>
      </c>
      <c r="O26" s="12"/>
      <c r="P26" s="12"/>
      <c r="Q26" s="11" t="e">
        <f>P26/O26*100</f>
        <v>#DIV/0!</v>
      </c>
      <c r="R26" s="12"/>
      <c r="S26" s="12"/>
      <c r="T26" s="11" t="e">
        <f>S26/R26*100</f>
        <v>#DIV/0!</v>
      </c>
      <c r="U26" s="12"/>
      <c r="V26" s="12"/>
      <c r="W26" s="20" t="e">
        <f t="shared" si="7"/>
        <v>#DIV/0!</v>
      </c>
      <c r="X26" s="11"/>
      <c r="Y26" s="11"/>
      <c r="Z26" s="20" t="e">
        <f t="shared" si="8"/>
        <v>#DIV/0!</v>
      </c>
      <c r="AA26" s="12"/>
      <c r="AB26" s="12"/>
      <c r="AC26" s="11" t="e">
        <f>AB26/AA26*100</f>
        <v>#DIV/0!</v>
      </c>
      <c r="AD26" s="12"/>
      <c r="AE26" s="12"/>
      <c r="AF26" s="11" t="e">
        <f t="shared" si="10"/>
        <v>#DIV/0!</v>
      </c>
      <c r="AG26" s="12"/>
      <c r="AH26" s="12"/>
      <c r="AI26" s="11" t="e">
        <f>AH26/AG26*100</f>
        <v>#DIV/0!</v>
      </c>
      <c r="AJ26" s="11"/>
      <c r="AK26" s="11"/>
      <c r="AL26" s="11"/>
      <c r="AM26" s="11"/>
      <c r="AN26" s="11"/>
      <c r="AO26" s="20"/>
      <c r="AP26" s="12"/>
      <c r="AQ26" s="12"/>
      <c r="AR26" s="11" t="e">
        <f t="shared" si="12"/>
        <v>#DIV/0!</v>
      </c>
      <c r="AS26" s="12"/>
      <c r="AT26" s="12"/>
      <c r="AU26" s="11" t="e">
        <f t="shared" si="13"/>
        <v>#DIV/0!</v>
      </c>
      <c r="AV26" s="11"/>
      <c r="AW26" s="11"/>
      <c r="AX26" s="11"/>
      <c r="AY26" s="12"/>
      <c r="AZ26" s="12"/>
      <c r="BA26" s="11" t="e">
        <f t="shared" si="14"/>
        <v>#DIV/0!</v>
      </c>
      <c r="BB26" s="12"/>
      <c r="BC26" s="12"/>
      <c r="BD26" s="11" t="e">
        <f>BC26/BB26*100</f>
        <v>#DIV/0!</v>
      </c>
      <c r="BE26" s="11"/>
      <c r="BF26" s="11"/>
      <c r="BG26" s="11" t="e">
        <f>BF26/BE26*100</f>
        <v>#DIV/0!</v>
      </c>
      <c r="BH26" s="11"/>
      <c r="BI26" s="11"/>
      <c r="BJ26" s="11" t="e">
        <f>BI26/BH26*100</f>
        <v>#DIV/0!</v>
      </c>
      <c r="BK26" s="13"/>
      <c r="BL26" s="13"/>
      <c r="BM26" s="11" t="e">
        <f t="shared" si="18"/>
        <v>#DIV/0!</v>
      </c>
      <c r="BN26" s="12"/>
      <c r="BO26" s="12"/>
      <c r="BP26" s="11" t="e">
        <f>BO26/BN26*100</f>
        <v>#DIV/0!</v>
      </c>
      <c r="BQ26" s="13"/>
      <c r="BR26" s="13"/>
      <c r="BS26" s="11" t="e">
        <f>BR26/BQ26*100</f>
        <v>#DIV/0!</v>
      </c>
      <c r="BT26" s="13"/>
      <c r="BU26" s="13"/>
      <c r="BV26" s="11" t="e">
        <f>BU26/BT26*100</f>
        <v>#DIV/0!</v>
      </c>
      <c r="BW26" s="11"/>
      <c r="BX26" s="13"/>
      <c r="BY26" s="11" t="e">
        <f>BX26/BW26*100</f>
        <v>#DIV/0!</v>
      </c>
      <c r="BZ26" s="13"/>
      <c r="CA26" s="13"/>
      <c r="CB26" s="11" t="e">
        <f t="shared" si="23"/>
        <v>#DIV/0!</v>
      </c>
      <c r="CC26" s="13"/>
      <c r="CD26" s="13"/>
      <c r="CE26" s="11" t="e">
        <f>CD26/CC26*100</f>
        <v>#DIV/0!</v>
      </c>
      <c r="CF26" s="13"/>
      <c r="CG26" s="13"/>
      <c r="CH26" s="11" t="e">
        <f>CG26/CF26*100</f>
        <v>#DIV/0!</v>
      </c>
      <c r="CI26" s="14"/>
      <c r="CJ26" s="14"/>
      <c r="CK26" s="11" t="e">
        <f>CJ26/CI26*100</f>
        <v>#DIV/0!</v>
      </c>
      <c r="CL26" s="14"/>
      <c r="CM26" s="14"/>
      <c r="CN26" s="11" t="e">
        <f>CM26/CL26*100</f>
        <v>#DIV/0!</v>
      </c>
      <c r="CO26" s="14"/>
      <c r="CP26" s="14"/>
      <c r="CQ26" s="11" t="e">
        <f t="shared" si="28"/>
        <v>#DIV/0!</v>
      </c>
      <c r="CR26" s="15">
        <f t="shared" si="1"/>
        <v>0</v>
      </c>
      <c r="CS26" s="15">
        <f t="shared" si="2"/>
        <v>0</v>
      </c>
      <c r="CT26" s="11" t="e">
        <f t="shared" si="29"/>
        <v>#DIV/0!</v>
      </c>
    </row>
    <row r="27" spans="1:98" ht="18.75">
      <c r="A27" s="9">
        <v>23</v>
      </c>
      <c r="B27" s="10"/>
      <c r="C27" s="11">
        <f t="shared" si="31"/>
        <v>0</v>
      </c>
      <c r="D27" s="11">
        <f t="shared" si="31"/>
        <v>0</v>
      </c>
      <c r="E27" s="11" t="e">
        <f t="shared" si="30"/>
        <v>#DIV/0!</v>
      </c>
      <c r="F27" s="12"/>
      <c r="G27" s="12"/>
      <c r="H27" s="11" t="e">
        <f t="shared" si="3"/>
        <v>#DIV/0!</v>
      </c>
      <c r="I27" s="12"/>
      <c r="J27" s="12"/>
      <c r="K27" s="11" t="e">
        <f t="shared" si="0"/>
        <v>#DIV/0!</v>
      </c>
      <c r="L27" s="12"/>
      <c r="M27" s="12"/>
      <c r="N27" s="11" t="e">
        <f>M27/L27*100</f>
        <v>#DIV/0!</v>
      </c>
      <c r="O27" s="12"/>
      <c r="P27" s="12"/>
      <c r="Q27" s="11" t="e">
        <f>P27/O27*100</f>
        <v>#DIV/0!</v>
      </c>
      <c r="R27" s="12"/>
      <c r="S27" s="12"/>
      <c r="T27" s="11" t="e">
        <f>S27/R27*100</f>
        <v>#DIV/0!</v>
      </c>
      <c r="U27" s="12"/>
      <c r="V27" s="12"/>
      <c r="W27" s="20" t="e">
        <f t="shared" si="7"/>
        <v>#DIV/0!</v>
      </c>
      <c r="X27" s="11"/>
      <c r="Y27" s="11"/>
      <c r="Z27" s="20" t="e">
        <f t="shared" si="8"/>
        <v>#DIV/0!</v>
      </c>
      <c r="AA27" s="12"/>
      <c r="AB27" s="12"/>
      <c r="AC27" s="11" t="e">
        <f>AB27/AA27*100</f>
        <v>#DIV/0!</v>
      </c>
      <c r="AD27" s="12"/>
      <c r="AE27" s="12"/>
      <c r="AF27" s="11" t="e">
        <f t="shared" si="10"/>
        <v>#DIV/0!</v>
      </c>
      <c r="AG27" s="12"/>
      <c r="AH27" s="12"/>
      <c r="AI27" s="11" t="e">
        <f>AH27/AG27*100</f>
        <v>#DIV/0!</v>
      </c>
      <c r="AJ27" s="11"/>
      <c r="AK27" s="11"/>
      <c r="AL27" s="11"/>
      <c r="AM27" s="11"/>
      <c r="AN27" s="11"/>
      <c r="AO27" s="20"/>
      <c r="AP27" s="12"/>
      <c r="AQ27" s="12"/>
      <c r="AR27" s="11" t="e">
        <f t="shared" si="12"/>
        <v>#DIV/0!</v>
      </c>
      <c r="AS27" s="12"/>
      <c r="AT27" s="12"/>
      <c r="AU27" s="11" t="e">
        <f t="shared" si="13"/>
        <v>#DIV/0!</v>
      </c>
      <c r="AV27" s="11"/>
      <c r="AW27" s="11"/>
      <c r="AX27" s="11"/>
      <c r="AY27" s="12"/>
      <c r="AZ27" s="12"/>
      <c r="BA27" s="11" t="e">
        <f t="shared" si="14"/>
        <v>#DIV/0!</v>
      </c>
      <c r="BB27" s="12"/>
      <c r="BC27" s="12"/>
      <c r="BD27" s="11" t="e">
        <f>BC27/BB27*100</f>
        <v>#DIV/0!</v>
      </c>
      <c r="BE27" s="11"/>
      <c r="BF27" s="11"/>
      <c r="BG27" s="11" t="e">
        <f>BF27/BE27*100</f>
        <v>#DIV/0!</v>
      </c>
      <c r="BH27" s="11"/>
      <c r="BI27" s="11"/>
      <c r="BJ27" s="11" t="e">
        <f>BI27/BH27*100</f>
        <v>#DIV/0!</v>
      </c>
      <c r="BK27" s="13"/>
      <c r="BL27" s="13"/>
      <c r="BM27" s="11" t="e">
        <f t="shared" si="18"/>
        <v>#DIV/0!</v>
      </c>
      <c r="BN27" s="12"/>
      <c r="BO27" s="12"/>
      <c r="BP27" s="11" t="e">
        <f>BO27/BN27*100</f>
        <v>#DIV/0!</v>
      </c>
      <c r="BQ27" s="13"/>
      <c r="BR27" s="13"/>
      <c r="BS27" s="11" t="e">
        <f>BR27/BQ27*100</f>
        <v>#DIV/0!</v>
      </c>
      <c r="BT27" s="13"/>
      <c r="BU27" s="13"/>
      <c r="BV27" s="11" t="e">
        <f>BU27/BT27*100</f>
        <v>#DIV/0!</v>
      </c>
      <c r="BW27" s="11"/>
      <c r="BX27" s="13"/>
      <c r="BY27" s="11" t="e">
        <f>BX27/BW27*100</f>
        <v>#DIV/0!</v>
      </c>
      <c r="BZ27" s="13"/>
      <c r="CA27" s="13"/>
      <c r="CB27" s="11" t="e">
        <f t="shared" si="23"/>
        <v>#DIV/0!</v>
      </c>
      <c r="CC27" s="13"/>
      <c r="CD27" s="13"/>
      <c r="CE27" s="11" t="e">
        <f>CD27/CC27*100</f>
        <v>#DIV/0!</v>
      </c>
      <c r="CF27" s="13"/>
      <c r="CG27" s="13"/>
      <c r="CH27" s="11" t="e">
        <f>CG27/CF27*100</f>
        <v>#DIV/0!</v>
      </c>
      <c r="CI27" s="14"/>
      <c r="CJ27" s="14"/>
      <c r="CK27" s="11" t="e">
        <f>CJ27/CI27*100</f>
        <v>#DIV/0!</v>
      </c>
      <c r="CL27" s="14"/>
      <c r="CM27" s="14"/>
      <c r="CN27" s="11" t="e">
        <f>CM27/CL27*100</f>
        <v>#DIV/0!</v>
      </c>
      <c r="CO27" s="14"/>
      <c r="CP27" s="14"/>
      <c r="CQ27" s="11" t="e">
        <f t="shared" si="28"/>
        <v>#DIV/0!</v>
      </c>
      <c r="CR27" s="15">
        <f t="shared" si="1"/>
        <v>0</v>
      </c>
      <c r="CS27" s="15">
        <f t="shared" si="2"/>
        <v>0</v>
      </c>
      <c r="CT27" s="11" t="e">
        <f t="shared" si="29"/>
        <v>#DIV/0!</v>
      </c>
    </row>
    <row r="28" spans="1:98" ht="18.75">
      <c r="A28" s="9">
        <v>24</v>
      </c>
      <c r="B28" s="10"/>
      <c r="C28" s="11">
        <f t="shared" si="31"/>
        <v>0</v>
      </c>
      <c r="D28" s="11">
        <f t="shared" si="31"/>
        <v>0</v>
      </c>
      <c r="E28" s="11" t="e">
        <f t="shared" si="30"/>
        <v>#DIV/0!</v>
      </c>
      <c r="F28" s="12"/>
      <c r="G28" s="12"/>
      <c r="H28" s="11" t="e">
        <f t="shared" si="3"/>
        <v>#DIV/0!</v>
      </c>
      <c r="I28" s="12"/>
      <c r="J28" s="12"/>
      <c r="K28" s="11" t="e">
        <f t="shared" si="0"/>
        <v>#DIV/0!</v>
      </c>
      <c r="L28" s="12"/>
      <c r="M28" s="12"/>
      <c r="N28" s="11" t="e">
        <f>M28/L28*100</f>
        <v>#DIV/0!</v>
      </c>
      <c r="O28" s="12"/>
      <c r="P28" s="12"/>
      <c r="Q28" s="11" t="e">
        <f>P28/O28*100</f>
        <v>#DIV/0!</v>
      </c>
      <c r="R28" s="12"/>
      <c r="S28" s="12"/>
      <c r="T28" s="11" t="e">
        <f>S28/R28*100</f>
        <v>#DIV/0!</v>
      </c>
      <c r="U28" s="12"/>
      <c r="V28" s="12"/>
      <c r="W28" s="20" t="e">
        <f t="shared" si="7"/>
        <v>#DIV/0!</v>
      </c>
      <c r="X28" s="11"/>
      <c r="Y28" s="11"/>
      <c r="Z28" s="20" t="e">
        <f t="shared" si="8"/>
        <v>#DIV/0!</v>
      </c>
      <c r="AA28" s="12"/>
      <c r="AB28" s="12"/>
      <c r="AC28" s="11" t="e">
        <f>AB28/AA28*100</f>
        <v>#DIV/0!</v>
      </c>
      <c r="AD28" s="12"/>
      <c r="AE28" s="12"/>
      <c r="AF28" s="11" t="e">
        <f t="shared" si="10"/>
        <v>#DIV/0!</v>
      </c>
      <c r="AG28" s="12"/>
      <c r="AH28" s="12"/>
      <c r="AI28" s="11" t="e">
        <f>AH28/AG28*100</f>
        <v>#DIV/0!</v>
      </c>
      <c r="AJ28" s="11"/>
      <c r="AK28" s="11"/>
      <c r="AL28" s="11"/>
      <c r="AM28" s="11"/>
      <c r="AN28" s="11"/>
      <c r="AO28" s="20"/>
      <c r="AP28" s="12"/>
      <c r="AQ28" s="12"/>
      <c r="AR28" s="11" t="e">
        <f t="shared" si="12"/>
        <v>#DIV/0!</v>
      </c>
      <c r="AS28" s="12"/>
      <c r="AT28" s="12"/>
      <c r="AU28" s="11" t="e">
        <f t="shared" si="13"/>
        <v>#DIV/0!</v>
      </c>
      <c r="AV28" s="11"/>
      <c r="AW28" s="11"/>
      <c r="AX28" s="11"/>
      <c r="AY28" s="12"/>
      <c r="AZ28" s="12"/>
      <c r="BA28" s="11" t="e">
        <f t="shared" si="14"/>
        <v>#DIV/0!</v>
      </c>
      <c r="BB28" s="12"/>
      <c r="BC28" s="12"/>
      <c r="BD28" s="11" t="e">
        <f>BC28/BB28*100</f>
        <v>#DIV/0!</v>
      </c>
      <c r="BE28" s="11"/>
      <c r="BF28" s="11"/>
      <c r="BG28" s="11" t="e">
        <f>BF28/BE28*100</f>
        <v>#DIV/0!</v>
      </c>
      <c r="BH28" s="11"/>
      <c r="BI28" s="11"/>
      <c r="BJ28" s="11" t="e">
        <f>BI28/BH28*100</f>
        <v>#DIV/0!</v>
      </c>
      <c r="BK28" s="13"/>
      <c r="BL28" s="13"/>
      <c r="BM28" s="11" t="e">
        <f t="shared" si="18"/>
        <v>#DIV/0!</v>
      </c>
      <c r="BN28" s="12"/>
      <c r="BO28" s="12"/>
      <c r="BP28" s="11" t="e">
        <f>BO28/BN28*100</f>
        <v>#DIV/0!</v>
      </c>
      <c r="BQ28" s="13"/>
      <c r="BR28" s="13"/>
      <c r="BS28" s="11" t="e">
        <f>BR28/BQ28*100</f>
        <v>#DIV/0!</v>
      </c>
      <c r="BT28" s="13"/>
      <c r="BU28" s="13"/>
      <c r="BV28" s="11" t="e">
        <f>BU28/BT28*100</f>
        <v>#DIV/0!</v>
      </c>
      <c r="BW28" s="11"/>
      <c r="BX28" s="13"/>
      <c r="BY28" s="11" t="e">
        <f>BX28/BW28*100</f>
        <v>#DIV/0!</v>
      </c>
      <c r="BZ28" s="13"/>
      <c r="CA28" s="13"/>
      <c r="CB28" s="11" t="e">
        <f t="shared" si="23"/>
        <v>#DIV/0!</v>
      </c>
      <c r="CC28" s="13"/>
      <c r="CD28" s="13"/>
      <c r="CE28" s="11" t="e">
        <f>CD28/CC28*100</f>
        <v>#DIV/0!</v>
      </c>
      <c r="CF28" s="13"/>
      <c r="CG28" s="13"/>
      <c r="CH28" s="11" t="e">
        <f>CG28/CF28*100</f>
        <v>#DIV/0!</v>
      </c>
      <c r="CI28" s="14"/>
      <c r="CJ28" s="14"/>
      <c r="CK28" s="11" t="e">
        <f>CJ28/CI28*100</f>
        <v>#DIV/0!</v>
      </c>
      <c r="CL28" s="14"/>
      <c r="CM28" s="14"/>
      <c r="CN28" s="11" t="e">
        <f>CM28/CL28*100</f>
        <v>#DIV/0!</v>
      </c>
      <c r="CO28" s="14"/>
      <c r="CP28" s="14"/>
      <c r="CQ28" s="11" t="e">
        <f t="shared" si="28"/>
        <v>#DIV/0!</v>
      </c>
      <c r="CR28" s="15">
        <f t="shared" si="1"/>
        <v>0</v>
      </c>
      <c r="CS28" s="15">
        <f t="shared" si="2"/>
        <v>0</v>
      </c>
      <c r="CT28" s="11" t="e">
        <f t="shared" si="29"/>
        <v>#DIV/0!</v>
      </c>
    </row>
    <row r="29" spans="1:98" ht="18.75">
      <c r="A29" s="44" t="s">
        <v>26</v>
      </c>
      <c r="B29" s="45"/>
      <c r="C29" s="16">
        <f>SUM(C16:C28)</f>
        <v>35870.899999999994</v>
      </c>
      <c r="D29" s="16">
        <f>SUM(D16:D28)</f>
        <v>20849.6</v>
      </c>
      <c r="E29" s="17">
        <f t="shared" si="30"/>
        <v>58.12399465862301</v>
      </c>
      <c r="F29" s="16">
        <f>SUM(F16:F28)</f>
        <v>8110</v>
      </c>
      <c r="G29" s="16">
        <f>SUM(G16:G28)</f>
        <v>4211.8</v>
      </c>
      <c r="H29" s="17">
        <f>G29/F29*100</f>
        <v>51.93341553637485</v>
      </c>
      <c r="I29" s="16">
        <f>SUM(I16:I28)</f>
        <v>3217</v>
      </c>
      <c r="J29" s="16">
        <f>SUM(J16:J25)</f>
        <v>2266.0000000000005</v>
      </c>
      <c r="K29" s="17">
        <f>J29/I29*100</f>
        <v>70.43829654958037</v>
      </c>
      <c r="L29" s="16">
        <f>SUM(L16:L28)</f>
        <v>34</v>
      </c>
      <c r="M29" s="16">
        <f>SUM(M16:M28)</f>
        <v>43</v>
      </c>
      <c r="N29" s="17">
        <f>M29/L29*100</f>
        <v>126.47058823529412</v>
      </c>
      <c r="O29" s="16">
        <f>SUM(O16:O28)</f>
        <v>102.7</v>
      </c>
      <c r="P29" s="16">
        <f>SUM(P16:P28)</f>
        <v>37.900000000000006</v>
      </c>
      <c r="Q29" s="17">
        <f>P29/O29*100</f>
        <v>36.90360272638754</v>
      </c>
      <c r="R29" s="16">
        <f>SUM(R16:R28)</f>
        <v>3234</v>
      </c>
      <c r="S29" s="16">
        <f>SUM(S16:S28)</f>
        <v>797.6999999999998</v>
      </c>
      <c r="T29" s="17">
        <f>S29/R29*100</f>
        <v>24.666048237476804</v>
      </c>
      <c r="U29" s="17">
        <f>SUM(U16:U25)</f>
        <v>274.3</v>
      </c>
      <c r="V29" s="17">
        <f>SUM(V16:V25)</f>
        <v>284.6</v>
      </c>
      <c r="W29" s="20">
        <f t="shared" si="7"/>
        <v>103.75501275975209</v>
      </c>
      <c r="X29" s="17">
        <f>SUM(X16:X28)</f>
        <v>0</v>
      </c>
      <c r="Y29" s="17">
        <f>SUM(Y16:Y25)</f>
        <v>0</v>
      </c>
      <c r="Z29" s="20" t="e">
        <f t="shared" si="8"/>
        <v>#DIV/0!</v>
      </c>
      <c r="AA29" s="16">
        <f>SUM(AA16:AA28)</f>
        <v>740</v>
      </c>
      <c r="AB29" s="16">
        <f>SUM(AB16:AB28)</f>
        <v>344</v>
      </c>
      <c r="AC29" s="17">
        <f>AB29/AA29*100</f>
        <v>46.48648648648649</v>
      </c>
      <c r="AD29" s="16">
        <f>SUM(AD16:AD28)</f>
        <v>38.3</v>
      </c>
      <c r="AE29" s="16">
        <f>SUM(AE16:AE28)</f>
        <v>52</v>
      </c>
      <c r="AF29" s="17">
        <f>AE29/AD29*100</f>
        <v>135.77023498694518</v>
      </c>
      <c r="AG29" s="16">
        <f>SUM(AG16:AG28)</f>
        <v>218.39999999999998</v>
      </c>
      <c r="AH29" s="16">
        <f>SUM(AH16:AH28)</f>
        <v>137.50000000000003</v>
      </c>
      <c r="AI29" s="17">
        <f>AH29/AG29*100</f>
        <v>62.95787545787548</v>
      </c>
      <c r="AJ29" s="17"/>
      <c r="AK29" s="17">
        <f>SUM(AK16:AK26)</f>
        <v>0</v>
      </c>
      <c r="AL29" s="17"/>
      <c r="AM29" s="17">
        <f>SUM(AM16:AM28)</f>
        <v>80</v>
      </c>
      <c r="AN29" s="17">
        <f>SUM(AN16:AN25)</f>
        <v>80.1</v>
      </c>
      <c r="AO29" s="20">
        <f>AN29/AM29%</f>
        <v>100.12499999999999</v>
      </c>
      <c r="AP29" s="16">
        <f>SUM(AP16:AP28)</f>
        <v>0</v>
      </c>
      <c r="AQ29" s="16">
        <f>SUM(AQ16:AQ28)</f>
        <v>0</v>
      </c>
      <c r="AR29" s="17" t="e">
        <f>AQ29/AP29*100</f>
        <v>#DIV/0!</v>
      </c>
      <c r="AS29" s="16">
        <f>SUM(AS16:AS28)</f>
        <v>171.3</v>
      </c>
      <c r="AT29" s="16">
        <f>SUM(AT16:AT28)</f>
        <v>163.89999999999998</v>
      </c>
      <c r="AU29" s="17">
        <f>AT29/AS29*100</f>
        <v>95.68009340338585</v>
      </c>
      <c r="AV29" s="17">
        <f>SUM(AV16:AV25)</f>
        <v>0</v>
      </c>
      <c r="AW29" s="17">
        <f>SUM(AW16:AW25)</f>
        <v>5.1</v>
      </c>
      <c r="AX29" s="17" t="e">
        <f>AW29/AV29%</f>
        <v>#DIV/0!</v>
      </c>
      <c r="AY29" s="16">
        <f>SUM(AY16:AY28)</f>
        <v>0</v>
      </c>
      <c r="AZ29" s="16">
        <f>SUM(AZ16:AZ28)</f>
        <v>0</v>
      </c>
      <c r="BA29" s="17" t="e">
        <f>AZ29/AY29*100</f>
        <v>#DIV/0!</v>
      </c>
      <c r="BB29" s="16">
        <f>SUM(BB16:BB28)</f>
        <v>27760.999999999996</v>
      </c>
      <c r="BC29" s="16">
        <f>SUM(BC16:BC28)</f>
        <v>16637.800000000003</v>
      </c>
      <c r="BD29" s="17">
        <f>BC29/BB29*100</f>
        <v>59.93227909657435</v>
      </c>
      <c r="BE29" s="16">
        <f>SUM(BE16:BE28)</f>
        <v>16122.6</v>
      </c>
      <c r="BF29" s="16">
        <f>SUM(BF16:BF28)</f>
        <v>10503.300000000001</v>
      </c>
      <c r="BG29" s="11">
        <f>BF29/BE29*100</f>
        <v>65.14644040043169</v>
      </c>
      <c r="BH29" s="16">
        <f>SUM(BH16:BH28)</f>
        <v>1283.8</v>
      </c>
      <c r="BI29" s="16">
        <f>SUM(BI16:BI28)</f>
        <v>430.79999999999995</v>
      </c>
      <c r="BJ29" s="17">
        <f>BI29/BH29*100</f>
        <v>33.55662875837358</v>
      </c>
      <c r="BK29" s="16">
        <f>SUM(BK16:BK28)</f>
        <v>0</v>
      </c>
      <c r="BL29" s="16">
        <f>SUM(BL16:BL28)</f>
        <v>0</v>
      </c>
      <c r="BM29" s="17" t="e">
        <f>BL29/BK29*100</f>
        <v>#DIV/0!</v>
      </c>
      <c r="BN29" s="16">
        <f>SUM(BN16:BN28)</f>
        <v>76.6</v>
      </c>
      <c r="BO29" s="16">
        <f>SUM(BO16:BO28)</f>
        <v>109.4</v>
      </c>
      <c r="BP29" s="17">
        <f>BO29/BN29*100</f>
        <v>142.81984334203656</v>
      </c>
      <c r="BQ29" s="16">
        <f>SUM(BQ16:BQ28)</f>
        <v>37301.3</v>
      </c>
      <c r="BR29" s="16">
        <f>SUM(BR16:BR28)</f>
        <v>18438.2</v>
      </c>
      <c r="BS29" s="17">
        <f>BR29/BQ29*100</f>
        <v>49.430448804733345</v>
      </c>
      <c r="BT29" s="16">
        <f>SUM(BT16:BT28)</f>
        <v>7424.900000000001</v>
      </c>
      <c r="BU29" s="16">
        <f>SUM(BU16:BU28)</f>
        <v>4465.400000000001</v>
      </c>
      <c r="BV29" s="17">
        <f>BU29/BT29*100</f>
        <v>60.140877318213036</v>
      </c>
      <c r="BW29" s="16">
        <f>SUM(BW16:BW28)</f>
        <v>7354.1</v>
      </c>
      <c r="BX29" s="16">
        <f>SUM(BX16:BX28)</f>
        <v>4397.9</v>
      </c>
      <c r="BY29" s="17">
        <f>BX29/BW29*100</f>
        <v>59.80201520240409</v>
      </c>
      <c r="BZ29" s="16">
        <f>SUM(BZ16:BZ28)</f>
        <v>2258.2</v>
      </c>
      <c r="CA29" s="16">
        <f>SUM(CA16:CA28)</f>
        <v>122.19999999999999</v>
      </c>
      <c r="CB29" s="17">
        <f>CA29/BZ29*100</f>
        <v>5.411389602338145</v>
      </c>
      <c r="CC29" s="16">
        <f>SUM(CC16:CC28)</f>
        <v>8327.099999999999</v>
      </c>
      <c r="CD29" s="16">
        <f>SUM(CD16:CD28)</f>
        <v>4229.9</v>
      </c>
      <c r="CE29" s="17">
        <f>CD29/CC29*100</f>
        <v>50.79679600341056</v>
      </c>
      <c r="CF29" s="16">
        <f>SUM(CF16:CF25)</f>
        <v>11621.1</v>
      </c>
      <c r="CG29" s="16">
        <f>SUM(CG16:CG28)</f>
        <v>5644.8</v>
      </c>
      <c r="CH29" s="17">
        <f>CG29/CF29*100</f>
        <v>48.573715052791904</v>
      </c>
      <c r="CI29" s="16">
        <f>SUM(CI16:CI28)</f>
        <v>6847.000000000001</v>
      </c>
      <c r="CJ29" s="16">
        <f>SUM(CJ16:CJ28)</f>
        <v>3691.6</v>
      </c>
      <c r="CK29" s="17">
        <f>CJ29/CI29*100</f>
        <v>53.91558346721192</v>
      </c>
      <c r="CL29" s="16">
        <f>SUM(CL16:CL28)</f>
        <v>1201.5</v>
      </c>
      <c r="CM29" s="16">
        <f>SUM(CM16:CM28)</f>
        <v>670.6999999999999</v>
      </c>
      <c r="CN29" s="17">
        <f>CM29/CL29*100</f>
        <v>55.82188930503536</v>
      </c>
      <c r="CO29" s="16">
        <f>SUM(CO16:CO28)</f>
        <v>0</v>
      </c>
      <c r="CP29" s="16">
        <f>SUM(CP16:CP28)</f>
        <v>0</v>
      </c>
      <c r="CQ29" s="17" t="e">
        <f>CP29/CO29*100</f>
        <v>#DIV/0!</v>
      </c>
      <c r="CR29" s="15">
        <f t="shared" si="1"/>
        <v>-1430.4000000000087</v>
      </c>
      <c r="CS29" s="15">
        <f t="shared" si="2"/>
        <v>2411.399999999998</v>
      </c>
      <c r="CT29" s="11">
        <f t="shared" si="29"/>
        <v>-168.58221476509948</v>
      </c>
    </row>
  </sheetData>
  <sheetProtection/>
  <mergeCells count="50">
    <mergeCell ref="R2:T2"/>
    <mergeCell ref="R1:T1"/>
    <mergeCell ref="BT10:CQ10"/>
    <mergeCell ref="BT12:BV13"/>
    <mergeCell ref="BK12:BM13"/>
    <mergeCell ref="BQ10:BS13"/>
    <mergeCell ref="BE11:BM11"/>
    <mergeCell ref="C7:R7"/>
    <mergeCell ref="J8:M8"/>
    <mergeCell ref="I12:K13"/>
    <mergeCell ref="CR10:CT13"/>
    <mergeCell ref="BW12:BY12"/>
    <mergeCell ref="BW13:BY13"/>
    <mergeCell ref="CL13:CN13"/>
    <mergeCell ref="CI13:CK13"/>
    <mergeCell ref="CF12:CH13"/>
    <mergeCell ref="CO12:CQ13"/>
    <mergeCell ref="CI12:CN12"/>
    <mergeCell ref="BZ12:CB13"/>
    <mergeCell ref="CC12:CE13"/>
    <mergeCell ref="C10:E13"/>
    <mergeCell ref="L3:N3"/>
    <mergeCell ref="AA4:AC4"/>
    <mergeCell ref="C6:N6"/>
    <mergeCell ref="F11:H13"/>
    <mergeCell ref="I11:AU11"/>
    <mergeCell ref="R3:T3"/>
    <mergeCell ref="AS12:AU13"/>
    <mergeCell ref="U12:W13"/>
    <mergeCell ref="AJ12:AL13"/>
    <mergeCell ref="A15:B15"/>
    <mergeCell ref="A29:B29"/>
    <mergeCell ref="BT11:CQ11"/>
    <mergeCell ref="AA12:AC13"/>
    <mergeCell ref="BN11:BP13"/>
    <mergeCell ref="A10:B14"/>
    <mergeCell ref="BB11:BD13"/>
    <mergeCell ref="L12:N13"/>
    <mergeCell ref="O12:Q13"/>
    <mergeCell ref="R12:T13"/>
    <mergeCell ref="AD12:AF13"/>
    <mergeCell ref="BH12:BJ13"/>
    <mergeCell ref="F10:BP10"/>
    <mergeCell ref="AV12:AX13"/>
    <mergeCell ref="AP12:AR13"/>
    <mergeCell ref="AG12:AI13"/>
    <mergeCell ref="BE12:BG13"/>
    <mergeCell ref="AY12:BA13"/>
    <mergeCell ref="AM12:AO13"/>
    <mergeCell ref="X12:Z13"/>
  </mergeCells>
  <printOptions/>
  <pageMargins left="0.75" right="0.75" top="1" bottom="1" header="0.5" footer="0.5"/>
  <pageSetup fitToWidth="4" fitToHeight="1" horizontalDpi="600" verticalDpi="600" orientation="landscape" paperSize="9" scale="44" r:id="rId1"/>
  <colBreaks count="3" manualBreakCount="3">
    <brk id="26" max="39" man="1"/>
    <brk id="59" max="65535" man="1"/>
    <brk id="7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рабочий1</cp:lastModifiedBy>
  <cp:lastPrinted>2011-09-13T05:30:23Z</cp:lastPrinted>
  <dcterms:created xsi:type="dcterms:W3CDTF">2007-01-16T05:35:41Z</dcterms:created>
  <dcterms:modified xsi:type="dcterms:W3CDTF">2011-09-13T05:40:00Z</dcterms:modified>
  <cp:category/>
  <cp:version/>
  <cp:contentType/>
  <cp:contentStatus/>
</cp:coreProperties>
</file>