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Атмени" sheetId="1" r:id="rId1"/>
  </sheets>
  <definedNames/>
  <calcPr fullCalcOnLoad="1"/>
</workbook>
</file>

<file path=xl/sharedStrings.xml><?xml version="1.0" encoding="utf-8"?>
<sst xmlns="http://schemas.openxmlformats.org/spreadsheetml/2006/main" count="302" uniqueCount="161">
  <si>
    <t>ОТЧЕТ  ОБ  ИСПОЛНЕНИИ БЮДЖЕТА</t>
  </si>
  <si>
    <t>коды</t>
  </si>
  <si>
    <t>ГЛАВНОГО РАСПОРЯДИТЕЛЯ (РАСПОРЯДИТЕЛЯ), ПОЛУЧАТЕЛЯ СРЕДСТВ БЮДЖЕТА</t>
  </si>
  <si>
    <t xml:space="preserve">Форма по ОКУД   </t>
  </si>
  <si>
    <t>0503127</t>
  </si>
  <si>
    <t>на 01 июня 2011 года</t>
  </si>
  <si>
    <t xml:space="preserve">Дата   </t>
  </si>
  <si>
    <t>Учреждение (главный распорядитель (распорядитель), получатель)</t>
  </si>
  <si>
    <t>Администрация Большеатменского сельского поселения</t>
  </si>
  <si>
    <t xml:space="preserve">по ОКПО   </t>
  </si>
  <si>
    <t>04321037</t>
  </si>
  <si>
    <t>Наименование бюджета</t>
  </si>
  <si>
    <t>муниципальный</t>
  </si>
  <si>
    <t>Наименование вида деятельности</t>
  </si>
  <si>
    <t xml:space="preserve"> </t>
  </si>
  <si>
    <t>Периодичность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</si>
  <si>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</si>
  <si>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</si>
  <si>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</si>
  <si>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</si>
  <si>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</si>
  <si>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</si>
  <si>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</si>
  <si>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КД</t>
  </si>
  <si>
    <t>Доходы, утвержден-ные законом о бюджете, норматив-ными правовыми актами о бюджете</t>
  </si>
  <si>
    <t>Исполнено</t>
  </si>
  <si>
    <t>Неисполнен-ные назначения</t>
  </si>
  <si>
    <t>через органы, осуществляющие кассовое обслуживание исполнения бюджета</t>
  </si>
  <si>
    <t xml:space="preserve">через банковские счета </t>
  </si>
  <si>
    <t xml:space="preserve">Предпринимательская деятель-ность 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</si>
  <si>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</si>
  <si>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</si>
  <si>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</si>
  <si>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</si>
  <si>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</si>
  <si>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</si>
  <si>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</si>
  <si>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</si>
  <si>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</si>
  <si>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</si>
  <si>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</si>
  <si>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-</t>
  </si>
  <si>
    <t>в том числе:</t>
  </si>
  <si>
    <t>Итого по 130</t>
  </si>
  <si>
    <t>Итого по 150</t>
  </si>
  <si>
    <t>Итого по 180</t>
  </si>
  <si>
    <t>2. Расходы бюджета</t>
  </si>
  <si>
    <t>Код расхода  
по ППП, ФКР,  КЦСР,  КВР,  ЭКР</t>
  </si>
  <si>
    <t>Лимиты бюджетных обязательств</t>
  </si>
  <si>
    <t xml:space="preserve">Лимиты предпринимательская деятельность </t>
  </si>
  <si>
    <t xml:space="preserve">Предприни-мательская деятельность </t>
  </si>
  <si>
    <t>Неисполненные назначения</t>
  </si>
  <si>
    <t>некассовые операции</t>
  </si>
  <si>
    <t>Итого</t>
  </si>
  <si>
    <t>ВСЕГО</t>
  </si>
  <si>
    <t>по ассигно-ваниям</t>
  </si>
  <si>
    <t>по лимитам бюджетных обязательств</t>
  </si>
  <si>
    <t>10</t>
  </si>
  <si>
    <t>11</t>
  </si>
  <si>
    <t>Расходы бюджета - всего</t>
  </si>
  <si>
    <t>Заработная плата</t>
  </si>
  <si>
    <t>99301040020400500211</t>
  </si>
  <si>
    <t>Начисления на оплату труда</t>
  </si>
  <si>
    <t>99301040020400500213</t>
  </si>
  <si>
    <t>Итого по 210</t>
  </si>
  <si>
    <t>Услуги связи</t>
  </si>
  <si>
    <t>99301040020400500221</t>
  </si>
  <si>
    <t>Коммунальные услуги</t>
  </si>
  <si>
    <t>99301040020400500223</t>
  </si>
  <si>
    <t>Прочие работы, услуги</t>
  </si>
  <si>
    <t>99301040020400500226</t>
  </si>
  <si>
    <t>Итого по 220</t>
  </si>
  <si>
    <t>Прочие расходы</t>
  </si>
  <si>
    <t>99301040020400500290</t>
  </si>
  <si>
    <t>Итого по 290</t>
  </si>
  <si>
    <t>Увеличение стоимости материальных запасов</t>
  </si>
  <si>
    <t>99301040020400500340</t>
  </si>
  <si>
    <t>99301040020401500340</t>
  </si>
  <si>
    <t>Итого по 300</t>
  </si>
  <si>
    <t>Итого по 0104</t>
  </si>
  <si>
    <t>99301070200002500290</t>
  </si>
  <si>
    <t>99301070200003500290</t>
  </si>
  <si>
    <t>Итого по 0107</t>
  </si>
  <si>
    <t>99301110700500013290</t>
  </si>
  <si>
    <t>Итого по 0112</t>
  </si>
  <si>
    <t>99302030013600500211</t>
  </si>
  <si>
    <t>Прочие выплаты</t>
  </si>
  <si>
    <t>99302030013600500212</t>
  </si>
  <si>
    <t>99302030013600500213</t>
  </si>
  <si>
    <t>99302030013600500221</t>
  </si>
  <si>
    <t>Транспортные услуги</t>
  </si>
  <si>
    <t>99302030013600500222</t>
  </si>
  <si>
    <t>99302030013600500223</t>
  </si>
  <si>
    <t>Арендная плата за пользование имуществом</t>
  </si>
  <si>
    <t>99302030013600500224</t>
  </si>
  <si>
    <t>99302030013600500340</t>
  </si>
  <si>
    <t>Итого по 0203</t>
  </si>
  <si>
    <t>99303092180100014340</t>
  </si>
  <si>
    <t>Итого по 0309</t>
  </si>
  <si>
    <t>99304123400300500226</t>
  </si>
  <si>
    <t>Итого по 0412</t>
  </si>
  <si>
    <t>99305036000100500223</t>
  </si>
  <si>
    <t>Увеличение стоимости основных средств</t>
  </si>
  <si>
    <t>99305036000100500310</t>
  </si>
  <si>
    <t>99305036000100500340</t>
  </si>
  <si>
    <t>Услуги по содержанию имущества</t>
  </si>
  <si>
    <t>99305036000200500225</t>
  </si>
  <si>
    <t>99305036000201500225</t>
  </si>
  <si>
    <t>99305036000500500225</t>
  </si>
  <si>
    <t>Итого по 0503</t>
  </si>
  <si>
    <t>99308014409900001211</t>
  </si>
  <si>
    <t>99308014409900001213</t>
  </si>
  <si>
    <t>99308014429900001211</t>
  </si>
  <si>
    <t>99308014429900001213</t>
  </si>
  <si>
    <t>99308014409900001221</t>
  </si>
  <si>
    <t>99308014429900001221</t>
  </si>
  <si>
    <t>99308014409900001223</t>
  </si>
  <si>
    <t>99308014429900001223</t>
  </si>
  <si>
    <t>99308014409900001225</t>
  </si>
  <si>
    <t>Прочие услуги</t>
  </si>
  <si>
    <t>99308014409900001226</t>
  </si>
  <si>
    <t>99308014429900001226</t>
  </si>
  <si>
    <t>99308014409900001290</t>
  </si>
  <si>
    <t>99308014429900001290</t>
  </si>
  <si>
    <t>99308014409900001310</t>
  </si>
  <si>
    <t>99308014429900001310</t>
  </si>
  <si>
    <t>99308014409900001340</t>
  </si>
  <si>
    <t>99308014429900001340</t>
  </si>
  <si>
    <t>Итого по 0801</t>
  </si>
  <si>
    <t>Пособия по социальной помощи населению</t>
  </si>
  <si>
    <t>99310037950000500262</t>
  </si>
  <si>
    <t>Итого по 1003</t>
  </si>
  <si>
    <t>99311015129700500310</t>
  </si>
  <si>
    <t>Итого по 1101</t>
  </si>
  <si>
    <t>99311025129700500290</t>
  </si>
  <si>
    <t>Итого по 1102</t>
  </si>
  <si>
    <t>Результат исполнения бюджета (дефицит "-", профицит "+")</t>
  </si>
  <si>
    <t>3. Источники финансирования дефицитов бюджетов</t>
  </si>
  <si>
    <t>Код источника финансирования
по КИВФ, КИВнФ</t>
  </si>
  <si>
    <t>Источники финансирова- ния утвержденные сводной бюджетной росписью</t>
  </si>
  <si>
    <t>через лицевые счета органов, осуществляю-щих кассовое обслуживание исполнения бюджета</t>
  </si>
  <si>
    <t>Источники финансирования дефицита бюджетов - всего</t>
  </si>
  <si>
    <t>Источники внутреннего финансирования дефицита бюджетов</t>
  </si>
  <si>
    <t>Источники внешнего финансирования дефицита бюджетов</t>
  </si>
  <si>
    <t>Изменение остатков средств</t>
  </si>
  <si>
    <t>Изменение остатков в расчетах</t>
  </si>
  <si>
    <t>Изменение остатков в расчетах с органами, организующими исполнение бюджетов</t>
  </si>
  <si>
    <t>Увеличение счетов расчетов (дебетовый остаток счета 21002000)</t>
  </si>
  <si>
    <t>Уменьшение счетов расчетов (кредитовый остаток счета 30405000)</t>
  </si>
  <si>
    <t>Изменение остатков во внутренних расчетах</t>
  </si>
  <si>
    <t>Увеличение остатков во внутренних расчетах (кредит счета 30404000)</t>
  </si>
  <si>
    <t>Уменьшение остатков во внутренних расчетах (дебет счета 30404000)</t>
  </si>
  <si>
    <t>Руководитель</t>
  </si>
  <si>
    <t>Н.М. Индрякова</t>
  </si>
  <si>
    <t>Руководитель финансово-</t>
  </si>
  <si>
    <t>экономической службы</t>
  </si>
  <si>
    <t>Ведущий бухгалтер-экономист</t>
  </si>
  <si>
    <t>А.Г. Матейкин</t>
  </si>
  <si>
    <t>Отметка ответственного исполнителя от органа, осуществляющего кассовое обслуживание исполнения бюджета</t>
  </si>
  <si>
    <t>" ____ " __________________  200__ г.</t>
  </si>
  <si>
    <t>01 июня 2011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</si>
</sst>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yr"/>
      <family val="0"/>
    </font>
    <font>
      <u val="single"/>
      <sz val="11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2" fontId="8" fillId="0" borderId="4" xfId="0" applyNumberFormat="1" applyFont="1" applyFill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2" fillId="0" borderId="16" xfId="0" applyFont="1" applyBorder="1" applyAlignment="1">
      <alignment wrapText="1"/>
    </xf>
    <xf numFmtId="2" fontId="2" fillId="0" borderId="18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right"/>
    </xf>
    <xf numFmtId="2" fontId="2" fillId="3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right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2" fontId="8" fillId="0" borderId="18" xfId="0" applyNumberFormat="1" applyFont="1" applyFill="1" applyBorder="1" applyAlignment="1">
      <alignment horizontal="right"/>
    </xf>
    <xf numFmtId="0" fontId="7" fillId="0" borderId="16" xfId="0" applyFont="1" applyBorder="1" applyAlignment="1">
      <alignment wrapText="1"/>
    </xf>
    <xf numFmtId="2" fontId="7" fillId="0" borderId="18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2" fontId="2" fillId="4" borderId="18" xfId="0" applyNumberFormat="1" applyFont="1" applyFill="1" applyBorder="1" applyAlignment="1">
      <alignment horizontal="right"/>
    </xf>
    <xf numFmtId="0" fontId="2" fillId="5" borderId="18" xfId="0" applyFont="1" applyFill="1" applyBorder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2" fontId="0" fillId="0" borderId="22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6" xfId="0" applyBorder="1" applyAlignment="1">
      <alignment/>
    </xf>
    <xf numFmtId="0" fontId="1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7" xfId="0" applyBorder="1" applyAlignment="1">
      <alignment wrapText="1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121</xdr:row>
      <xdr:rowOff>0</xdr:rowOff>
    </xdr:from>
    <xdr:to>
      <xdr:col>12</xdr:col>
      <xdr:colOff>209550</xdr:colOff>
      <xdr:row>121</xdr:row>
      <xdr:rowOff>133350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420225" y="30346650"/>
          <a:ext cx="3048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3</xdr:col>
      <xdr:colOff>752475</xdr:colOff>
      <xdr:row>124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800350" y="30670500"/>
          <a:ext cx="2676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1333500</xdr:colOff>
      <xdr:row>123</xdr:row>
      <xdr:rowOff>0</xdr:rowOff>
    </xdr:from>
    <xdr:to>
      <xdr:col>1</xdr:col>
      <xdr:colOff>304800</xdr:colOff>
      <xdr:row>124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333500" y="30670500"/>
          <a:ext cx="1390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0</xdr:col>
      <xdr:colOff>1352550</xdr:colOff>
      <xdr:row>120</xdr:row>
      <xdr:rowOff>0</xdr:rowOff>
    </xdr:from>
    <xdr:to>
      <xdr:col>1</xdr:col>
      <xdr:colOff>323850</xdr:colOff>
      <xdr:row>121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352550" y="30184725"/>
          <a:ext cx="1390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2</xdr:col>
      <xdr:colOff>0</xdr:colOff>
      <xdr:row>120</xdr:row>
      <xdr:rowOff>0</xdr:rowOff>
    </xdr:from>
    <xdr:to>
      <xdr:col>3</xdr:col>
      <xdr:colOff>752475</xdr:colOff>
      <xdr:row>121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800350" y="30184725"/>
          <a:ext cx="2676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121</xdr:row>
      <xdr:rowOff>0</xdr:rowOff>
    </xdr:from>
    <xdr:to>
      <xdr:col>7</xdr:col>
      <xdr:colOff>809625</xdr:colOff>
      <xdr:row>121</xdr:row>
      <xdr:rowOff>114300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7553325" y="30346650"/>
          <a:ext cx="17430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2</xdr:col>
      <xdr:colOff>0</xdr:colOff>
      <xdr:row>120</xdr:row>
      <xdr:rowOff>0</xdr:rowOff>
    </xdr:from>
    <xdr:to>
      <xdr:col>3</xdr:col>
      <xdr:colOff>752475</xdr:colOff>
      <xdr:row>121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800350" y="30184725"/>
          <a:ext cx="2676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</xdr:colOff>
      <xdr:row>125</xdr:row>
      <xdr:rowOff>0</xdr:rowOff>
    </xdr:from>
    <xdr:to>
      <xdr:col>5</xdr:col>
      <xdr:colOff>485775</xdr:colOff>
      <xdr:row>125</xdr:row>
      <xdr:rowOff>123825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5705475" y="30994350"/>
          <a:ext cx="1419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5</xdr:col>
      <xdr:colOff>733425</xdr:colOff>
      <xdr:row>125</xdr:row>
      <xdr:rowOff>0</xdr:rowOff>
    </xdr:from>
    <xdr:to>
      <xdr:col>7</xdr:col>
      <xdr:colOff>809625</xdr:colOff>
      <xdr:row>125</xdr:row>
      <xdr:rowOff>123825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372350" y="30994350"/>
          <a:ext cx="19240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27"/>
  <sheetViews>
    <sheetView tabSelected="1" zoomScale="90" zoomScaleNormal="90" workbookViewId="0" topLeftCell="A1">
      <selection activeCell="C67" sqref="C67"/>
    </sheetView>
  </sheetViews>
  <sheetFormatPr defaultColWidth="9.00390625" defaultRowHeight="12.75"/>
  <cols>
    <col min="1" max="1" width="31.75390625" style="0" customWidth="1"/>
    <col min="2" max="2" width="5.00390625" style="0" customWidth="1"/>
    <col min="3" max="3" width="25.25390625" style="0" customWidth="1"/>
    <col min="4" max="4" width="12.125" style="2" customWidth="1"/>
    <col min="5" max="5" width="13.00390625" style="2" customWidth="1"/>
    <col min="6" max="6" width="12.00390625" style="2" customWidth="1"/>
    <col min="7" max="8" width="12.25390625" style="2" customWidth="1"/>
    <col min="9" max="10" width="12.625" style="2" customWidth="1"/>
    <col min="11" max="11" width="12.625" style="0" hidden="1" customWidth="1"/>
    <col min="12" max="13" width="12.00390625" style="0" customWidth="1"/>
    <col min="14" max="16384" width="8.875" style="0" customWidth="1"/>
  </cols>
  <sheetData>
    <row r="1" spans="4:11" ht="12.75">
      <c r="D1" s="1" t="s">
        <v>0</v>
      </c>
      <c r="I1" s="3" t="s">
        <v>1</v>
      </c>
      <c r="J1" s="3"/>
      <c r="K1" s="4"/>
    </row>
    <row r="2" spans="4:11" ht="12.75">
      <c r="D2" s="1" t="s">
        <v>2</v>
      </c>
      <c r="H2" s="5" t="s">
        <v>3</v>
      </c>
      <c r="I2" s="6" t="s">
        <v>4</v>
      </c>
      <c r="J2" s="7"/>
      <c r="K2" s="8"/>
    </row>
    <row r="3" spans="2:11" ht="12.75">
      <c r="B3" s="139" t="s">
        <v>5</v>
      </c>
      <c r="C3" s="139"/>
      <c r="D3" s="139"/>
      <c r="E3" s="139"/>
      <c r="F3" s="139"/>
      <c r="G3" s="139"/>
      <c r="H3" s="5" t="s">
        <v>6</v>
      </c>
      <c r="I3" s="9">
        <v>40695</v>
      </c>
      <c r="J3" s="7"/>
      <c r="K3" s="8"/>
    </row>
    <row r="4" spans="1:11" ht="38.25">
      <c r="A4" s="10" t="s">
        <v>7</v>
      </c>
      <c r="B4" s="10"/>
      <c r="C4" s="140" t="s">
        <v>8</v>
      </c>
      <c r="D4" s="140"/>
      <c r="E4" s="140"/>
      <c r="F4" s="140"/>
      <c r="G4" s="140"/>
      <c r="H4" s="5" t="s">
        <v>9</v>
      </c>
      <c r="I4" s="6" t="s">
        <v>10</v>
      </c>
      <c r="J4" s="7"/>
      <c r="K4" s="8"/>
    </row>
    <row r="5" spans="1:11" ht="12.75">
      <c r="A5" t="s">
        <v>11</v>
      </c>
      <c r="C5" s="140" t="s">
        <v>12</v>
      </c>
      <c r="D5" s="140"/>
      <c r="E5" s="140"/>
      <c r="F5" s="140"/>
      <c r="G5" s="140"/>
      <c r="I5" s="6"/>
      <c r="J5" s="7"/>
      <c r="K5" s="8"/>
    </row>
    <row r="6" spans="1:11" ht="12.75">
      <c r="A6" t="s">
        <v>13</v>
      </c>
      <c r="C6" s="140" t="s">
        <v>14</v>
      </c>
      <c r="D6" s="140"/>
      <c r="E6" s="140"/>
      <c r="F6" s="140"/>
      <c r="G6" s="140"/>
      <c r="I6" s="6"/>
      <c r="J6" s="7"/>
      <c r="K6" s="8"/>
    </row>
    <row r="7" spans="1:11" ht="12.75">
      <c r="A7" t="s">
        <v>15</v>
      </c>
      <c r="C7" s="140"/>
      <c r="D7" s="140"/>
      <c r="E7" s="140"/>
      <c r="F7" s="140"/>
      <c r="G7" s="140"/>
      <c r="I7" s="6"/>
      <c r="J7" s="7"/>
      <c r="K7" s="8"/>
    </row>
    <row r="8" spans="1:11" ht="12.75">
      <c r="A8" t="s">
        <v>16</v>
      </c>
      <c r="C8" s="140" t="s">
        <v>17</v>
      </c>
      <c r="D8" s="140"/>
      <c r="E8" s="140"/>
      <c r="F8" s="140"/>
      <c r="G8" s="140"/>
      <c r="H8" s="5" t="s">
        <v>18</v>
      </c>
      <c r="I8" s="6" t="s">
        <v>19</v>
      </c>
      <c r="J8" s="7"/>
      <c r="K8" s="8"/>
    </row>
    <row r="9" ht="6" customHeight="1"/>
    <row r="10" spans="1:11" ht="12.75">
      <c r="A10" s="122" t="s">
        <v>20</v>
      </c>
      <c r="B10" s="122"/>
      <c r="C10" s="122"/>
      <c r="D10" s="122"/>
      <c r="E10" s="122"/>
      <c r="F10" s="122"/>
      <c r="G10" s="122"/>
      <c r="H10" s="122"/>
      <c r="I10" s="122"/>
      <c r="J10" s="1"/>
      <c r="K10" s="11"/>
    </row>
    <row r="11" ht="5.25" customHeight="1"/>
    <row r="12" spans="1:11" s="14" customFormat="1" ht="108.75" customHeight="1">
      <c r="A12" s="133" t="s">
        <v>21</v>
      </c>
      <c r="B12" s="135" t="s">
        <v>22</v>
      </c>
      <c r="C12" s="137" t="s">
        <v>23</v>
      </c>
      <c r="D12" s="135" t="s">
        <v>24</v>
      </c>
      <c r="E12" s="141" t="s">
        <v>25</v>
      </c>
      <c r="F12" s="141"/>
      <c r="G12" s="141"/>
      <c r="H12" s="141"/>
      <c r="I12" s="12" t="s">
        <v>26</v>
      </c>
      <c r="J12" s="13"/>
      <c r="K12" s="13"/>
    </row>
    <row r="13" spans="1:11" s="14" customFormat="1" ht="67.5">
      <c r="A13" s="134"/>
      <c r="B13" s="136"/>
      <c r="C13" s="138"/>
      <c r="D13" s="136"/>
      <c r="E13" s="12" t="s">
        <v>27</v>
      </c>
      <c r="F13" s="12" t="s">
        <v>28</v>
      </c>
      <c r="G13" s="15" t="s">
        <v>29</v>
      </c>
      <c r="H13" s="12" t="s">
        <v>30</v>
      </c>
      <c r="I13" s="12"/>
      <c r="J13" s="13"/>
      <c r="K13" s="13"/>
    </row>
    <row r="14" spans="1:11" ht="13.5" thickBot="1">
      <c r="A14" s="16" t="s">
        <v>31</v>
      </c>
      <c r="B14" s="16" t="s">
        <v>32</v>
      </c>
      <c r="C14" s="16" t="s">
        <v>33</v>
      </c>
      <c r="D14" s="17" t="s">
        <v>34</v>
      </c>
      <c r="E14" s="17" t="s">
        <v>35</v>
      </c>
      <c r="F14" s="17" t="s">
        <v>36</v>
      </c>
      <c r="G14" s="17" t="s">
        <v>37</v>
      </c>
      <c r="H14" s="17" t="s">
        <v>38</v>
      </c>
      <c r="I14" s="17" t="s">
        <v>39</v>
      </c>
      <c r="J14" s="18"/>
      <c r="K14" s="19"/>
    </row>
    <row r="15" spans="1:11" ht="12.75">
      <c r="A15" s="20" t="s">
        <v>40</v>
      </c>
      <c r="B15" s="21"/>
      <c r="C15" s="22"/>
      <c r="D15" s="23" t="s">
        <v>41</v>
      </c>
      <c r="E15" s="24">
        <f>E18</f>
        <v>873547.79</v>
      </c>
      <c r="F15" s="24" t="s">
        <v>41</v>
      </c>
      <c r="G15" s="24">
        <f>G17+G18+G19</f>
        <v>2701.93</v>
      </c>
      <c r="H15" s="24">
        <f>E15+G15</f>
        <v>876249.7200000001</v>
      </c>
      <c r="I15" s="25" t="s">
        <v>41</v>
      </c>
      <c r="J15" s="26"/>
      <c r="K15" s="27"/>
    </row>
    <row r="16" spans="1:11" ht="12.75">
      <c r="A16" s="28" t="s">
        <v>42</v>
      </c>
      <c r="B16" s="29"/>
      <c r="C16" s="30"/>
      <c r="D16" s="31"/>
      <c r="E16" s="32"/>
      <c r="F16" s="32"/>
      <c r="G16" s="32"/>
      <c r="H16" s="32"/>
      <c r="I16" s="33"/>
      <c r="J16" s="26"/>
      <c r="K16" s="27"/>
    </row>
    <row r="17" spans="1:11" ht="12.75">
      <c r="A17" s="34" t="s">
        <v>43</v>
      </c>
      <c r="B17" s="29"/>
      <c r="C17" s="30"/>
      <c r="D17" s="31"/>
      <c r="E17" s="32"/>
      <c r="F17" s="32"/>
      <c r="G17" s="32">
        <v>2701.93</v>
      </c>
      <c r="H17" s="32">
        <f>G17</f>
        <v>2701.93</v>
      </c>
      <c r="I17" s="33"/>
      <c r="J17" s="26"/>
      <c r="K17" s="27"/>
    </row>
    <row r="18" spans="1:11" ht="12.75">
      <c r="A18" s="34" t="s">
        <v>44</v>
      </c>
      <c r="B18" s="29"/>
      <c r="C18" s="30"/>
      <c r="D18" s="31"/>
      <c r="E18" s="32">
        <v>873547.79</v>
      </c>
      <c r="F18" s="32"/>
      <c r="G18" s="32"/>
      <c r="H18" s="32">
        <f>E18</f>
        <v>873547.79</v>
      </c>
      <c r="I18" s="33"/>
      <c r="J18" s="26"/>
      <c r="K18" s="27"/>
    </row>
    <row r="19" spans="1:11" ht="15" customHeight="1" thickBot="1">
      <c r="A19" s="35" t="s">
        <v>45</v>
      </c>
      <c r="B19" s="36"/>
      <c r="C19" s="37"/>
      <c r="D19" s="38"/>
      <c r="E19" s="39"/>
      <c r="F19" s="39"/>
      <c r="G19" s="39"/>
      <c r="H19" s="39"/>
      <c r="I19" s="40"/>
      <c r="J19" s="41"/>
      <c r="K19" s="42"/>
    </row>
    <row r="20" spans="1:11" ht="12.75">
      <c r="A20" s="42"/>
      <c r="B20" s="42"/>
      <c r="C20" s="42"/>
      <c r="D20" s="41"/>
      <c r="E20" s="41"/>
      <c r="F20" s="41"/>
      <c r="G20" s="41"/>
      <c r="H20" s="41"/>
      <c r="I20" s="41"/>
      <c r="J20" s="41"/>
      <c r="K20" s="42"/>
    </row>
    <row r="21" spans="1:11" ht="12.75">
      <c r="A21" s="122" t="s">
        <v>46</v>
      </c>
      <c r="B21" s="122"/>
      <c r="C21" s="122"/>
      <c r="D21" s="122"/>
      <c r="E21" s="122"/>
      <c r="F21" s="122"/>
      <c r="G21" s="122"/>
      <c r="H21" s="122"/>
      <c r="I21" s="122"/>
      <c r="J21" s="1"/>
      <c r="K21" s="11"/>
    </row>
    <row r="22" ht="5.25" customHeight="1" thickBot="1"/>
    <row r="23" spans="1:13" s="44" customFormat="1" ht="76.5" customHeight="1">
      <c r="A23" s="128" t="s">
        <v>21</v>
      </c>
      <c r="B23" s="130" t="s">
        <v>22</v>
      </c>
      <c r="C23" s="125" t="s">
        <v>47</v>
      </c>
      <c r="D23" s="125" t="s">
        <v>48</v>
      </c>
      <c r="E23" s="125" t="s">
        <v>49</v>
      </c>
      <c r="F23" s="123" t="s">
        <v>25</v>
      </c>
      <c r="G23" s="124"/>
      <c r="H23" s="124"/>
      <c r="I23" s="125" t="s">
        <v>50</v>
      </c>
      <c r="J23" s="43"/>
      <c r="K23" s="43"/>
      <c r="L23" s="125" t="s">
        <v>51</v>
      </c>
      <c r="M23" s="126"/>
    </row>
    <row r="24" spans="1:13" s="44" customFormat="1" ht="90.75" customHeight="1">
      <c r="A24" s="129"/>
      <c r="B24" s="131"/>
      <c r="C24" s="132"/>
      <c r="D24" s="132"/>
      <c r="E24" s="132"/>
      <c r="F24" s="45"/>
      <c r="G24" s="45" t="s">
        <v>52</v>
      </c>
      <c r="H24" s="45" t="s">
        <v>53</v>
      </c>
      <c r="I24" s="132"/>
      <c r="J24" s="12" t="s">
        <v>54</v>
      </c>
      <c r="K24" s="12"/>
      <c r="L24" s="12" t="s">
        <v>55</v>
      </c>
      <c r="M24" s="46" t="s">
        <v>56</v>
      </c>
    </row>
    <row r="25" spans="1:13" ht="13.5" thickBot="1">
      <c r="A25" s="47" t="s">
        <v>31</v>
      </c>
      <c r="B25" s="48" t="s">
        <v>32</v>
      </c>
      <c r="C25" s="17" t="s">
        <v>33</v>
      </c>
      <c r="D25" s="17" t="s">
        <v>34</v>
      </c>
      <c r="E25" s="17" t="s">
        <v>35</v>
      </c>
      <c r="F25" s="17" t="s">
        <v>36</v>
      </c>
      <c r="G25" s="17" t="s">
        <v>39</v>
      </c>
      <c r="H25" s="17" t="s">
        <v>38</v>
      </c>
      <c r="I25" s="17" t="s">
        <v>39</v>
      </c>
      <c r="J25" s="17"/>
      <c r="K25" s="17"/>
      <c r="L25" s="17" t="s">
        <v>57</v>
      </c>
      <c r="M25" s="49" t="s">
        <v>58</v>
      </c>
    </row>
    <row r="26" spans="1:13" ht="12.75">
      <c r="A26" s="50" t="s">
        <v>59</v>
      </c>
      <c r="B26" s="51"/>
      <c r="C26" s="52"/>
      <c r="D26" s="53">
        <f aca="true" t="shared" si="0" ref="D26:J26">D40+D43+D45+D57+D59+D61+D70+D93+D95+D97+D99</f>
        <v>2015944.79</v>
      </c>
      <c r="E26" s="53">
        <f t="shared" si="0"/>
        <v>4587.889999999999</v>
      </c>
      <c r="F26" s="53">
        <f t="shared" si="0"/>
        <v>666365.71</v>
      </c>
      <c r="G26" s="53">
        <f t="shared" si="0"/>
        <v>0</v>
      </c>
      <c r="H26" s="53">
        <f t="shared" si="0"/>
        <v>666365.71</v>
      </c>
      <c r="I26" s="53">
        <f t="shared" si="0"/>
        <v>0</v>
      </c>
      <c r="J26" s="53">
        <f t="shared" si="0"/>
        <v>666365.71</v>
      </c>
      <c r="K26" s="23"/>
      <c r="L26" s="23"/>
      <c r="M26" s="25"/>
    </row>
    <row r="27" spans="1:13" ht="10.5" customHeight="1">
      <c r="A27" s="54" t="s">
        <v>42</v>
      </c>
      <c r="B27" s="55"/>
      <c r="C27" s="56"/>
      <c r="D27" s="57"/>
      <c r="E27" s="57"/>
      <c r="F27" s="57"/>
      <c r="G27" s="57"/>
      <c r="H27" s="57"/>
      <c r="I27" s="57"/>
      <c r="J27" s="57"/>
      <c r="K27" s="58"/>
      <c r="L27" s="58"/>
      <c r="M27" s="59"/>
    </row>
    <row r="28" spans="1:13" ht="12.75">
      <c r="A28" s="60" t="s">
        <v>60</v>
      </c>
      <c r="B28" s="61"/>
      <c r="C28" s="62" t="s">
        <v>61</v>
      </c>
      <c r="D28" s="63">
        <v>437350</v>
      </c>
      <c r="E28" s="63"/>
      <c r="F28" s="63">
        <v>135809.25</v>
      </c>
      <c r="G28" s="63"/>
      <c r="H28" s="63">
        <f>F28</f>
        <v>135809.25</v>
      </c>
      <c r="I28" s="63"/>
      <c r="J28" s="63">
        <f>H28</f>
        <v>135809.25</v>
      </c>
      <c r="K28" s="64"/>
      <c r="L28" s="64"/>
      <c r="M28" s="65"/>
    </row>
    <row r="29" spans="1:13" ht="12.75">
      <c r="A29" s="60" t="s">
        <v>62</v>
      </c>
      <c r="B29" s="61"/>
      <c r="C29" s="62" t="s">
        <v>63</v>
      </c>
      <c r="D29" s="63">
        <v>152850</v>
      </c>
      <c r="E29" s="63"/>
      <c r="F29" s="63">
        <v>43920.26</v>
      </c>
      <c r="G29" s="63"/>
      <c r="H29" s="63">
        <f>F29</f>
        <v>43920.26</v>
      </c>
      <c r="I29" s="63"/>
      <c r="J29" s="63">
        <f>H29</f>
        <v>43920.26</v>
      </c>
      <c r="K29" s="64"/>
      <c r="L29" s="64"/>
      <c r="M29" s="65"/>
    </row>
    <row r="30" spans="1:13" ht="12.75">
      <c r="A30" s="66" t="s">
        <v>64</v>
      </c>
      <c r="B30" s="61"/>
      <c r="C30" s="62"/>
      <c r="D30" s="67">
        <f>D28+D29</f>
        <v>590200</v>
      </c>
      <c r="E30" s="67">
        <f>E28+E29</f>
        <v>0</v>
      </c>
      <c r="F30" s="67">
        <f>F28+F29</f>
        <v>179729.51</v>
      </c>
      <c r="G30" s="67"/>
      <c r="H30" s="67">
        <f>H28+H29</f>
        <v>179729.51</v>
      </c>
      <c r="I30" s="67">
        <f>I28+I29</f>
        <v>0</v>
      </c>
      <c r="J30" s="67">
        <f>J28+J29</f>
        <v>179729.51</v>
      </c>
      <c r="K30" s="68"/>
      <c r="L30" s="64"/>
      <c r="M30" s="65"/>
    </row>
    <row r="31" spans="1:13" ht="12.75">
      <c r="A31" s="60" t="s">
        <v>65</v>
      </c>
      <c r="B31" s="61"/>
      <c r="C31" s="62" t="s">
        <v>66</v>
      </c>
      <c r="D31" s="63">
        <v>10000</v>
      </c>
      <c r="E31" s="63"/>
      <c r="F31" s="63">
        <v>0</v>
      </c>
      <c r="G31" s="63"/>
      <c r="H31" s="63">
        <f>F31</f>
        <v>0</v>
      </c>
      <c r="I31" s="63"/>
      <c r="J31" s="63">
        <f>H31</f>
        <v>0</v>
      </c>
      <c r="K31" s="64"/>
      <c r="L31" s="64"/>
      <c r="M31" s="65"/>
    </row>
    <row r="32" spans="1:13" ht="16.5" customHeight="1">
      <c r="A32" s="60" t="s">
        <v>67</v>
      </c>
      <c r="B32" s="61"/>
      <c r="C32" s="62" t="s">
        <v>68</v>
      </c>
      <c r="D32" s="63">
        <v>30000</v>
      </c>
      <c r="E32" s="63"/>
      <c r="F32" s="63">
        <v>20000</v>
      </c>
      <c r="G32" s="63"/>
      <c r="H32" s="63">
        <f>F32</f>
        <v>20000</v>
      </c>
      <c r="I32" s="63"/>
      <c r="J32" s="63">
        <f>H32</f>
        <v>20000</v>
      </c>
      <c r="K32" s="64"/>
      <c r="L32" s="64"/>
      <c r="M32" s="65"/>
    </row>
    <row r="33" spans="1:13" ht="16.5" customHeight="1">
      <c r="A33" s="60" t="s">
        <v>69</v>
      </c>
      <c r="B33" s="61"/>
      <c r="C33" s="62" t="s">
        <v>70</v>
      </c>
      <c r="D33" s="63">
        <v>0</v>
      </c>
      <c r="E33" s="63"/>
      <c r="F33" s="63">
        <v>0</v>
      </c>
      <c r="G33" s="63"/>
      <c r="H33" s="63">
        <f>F33</f>
        <v>0</v>
      </c>
      <c r="I33" s="63"/>
      <c r="J33" s="63">
        <f>H33</f>
        <v>0</v>
      </c>
      <c r="K33" s="64"/>
      <c r="L33" s="64"/>
      <c r="M33" s="65"/>
    </row>
    <row r="34" spans="1:13" ht="12.75">
      <c r="A34" s="66" t="s">
        <v>71</v>
      </c>
      <c r="B34" s="61"/>
      <c r="C34" s="62"/>
      <c r="D34" s="67">
        <f>D31+D33+D32</f>
        <v>40000</v>
      </c>
      <c r="E34" s="67">
        <f>E31+E33</f>
        <v>0</v>
      </c>
      <c r="F34" s="67">
        <f>F31+F32+F33</f>
        <v>20000</v>
      </c>
      <c r="G34" s="67">
        <f>G31+G32+G33</f>
        <v>0</v>
      </c>
      <c r="H34" s="67">
        <f>H31+H32+H33</f>
        <v>20000</v>
      </c>
      <c r="I34" s="67">
        <f>I31+I32+I33</f>
        <v>0</v>
      </c>
      <c r="J34" s="67">
        <f>J31+J32+J33</f>
        <v>20000</v>
      </c>
      <c r="K34" s="69">
        <f>K31+K33</f>
        <v>0</v>
      </c>
      <c r="L34" s="64"/>
      <c r="M34" s="65"/>
    </row>
    <row r="35" spans="1:13" ht="12.75">
      <c r="A35" s="60" t="s">
        <v>72</v>
      </c>
      <c r="B35" s="61"/>
      <c r="C35" s="62" t="s">
        <v>73</v>
      </c>
      <c r="D35" s="63">
        <v>2000</v>
      </c>
      <c r="E35" s="63"/>
      <c r="F35" s="63">
        <v>425.08</v>
      </c>
      <c r="G35" s="63"/>
      <c r="H35" s="63">
        <f>F35</f>
        <v>425.08</v>
      </c>
      <c r="I35" s="63"/>
      <c r="J35" s="63">
        <f>H35</f>
        <v>425.08</v>
      </c>
      <c r="K35" s="64"/>
      <c r="L35" s="64"/>
      <c r="M35" s="65"/>
    </row>
    <row r="36" spans="1:13" ht="12.75">
      <c r="A36" s="66" t="s">
        <v>74</v>
      </c>
      <c r="B36" s="61"/>
      <c r="C36" s="70"/>
      <c r="D36" s="67">
        <f>D35</f>
        <v>2000</v>
      </c>
      <c r="E36" s="67">
        <f aca="true" t="shared" si="1" ref="E36:J36">E35</f>
        <v>0</v>
      </c>
      <c r="F36" s="67">
        <f t="shared" si="1"/>
        <v>425.08</v>
      </c>
      <c r="G36" s="67">
        <f t="shared" si="1"/>
        <v>0</v>
      </c>
      <c r="H36" s="67">
        <f t="shared" si="1"/>
        <v>425.08</v>
      </c>
      <c r="I36" s="67">
        <f t="shared" si="1"/>
        <v>0</v>
      </c>
      <c r="J36" s="67">
        <f t="shared" si="1"/>
        <v>425.08</v>
      </c>
      <c r="K36" s="68"/>
      <c r="L36" s="64"/>
      <c r="M36" s="65"/>
    </row>
    <row r="37" spans="1:13" ht="25.5">
      <c r="A37" s="60" t="s">
        <v>75</v>
      </c>
      <c r="B37" s="61"/>
      <c r="C37" s="62" t="s">
        <v>76</v>
      </c>
      <c r="D37" s="63">
        <v>14100</v>
      </c>
      <c r="E37" s="63"/>
      <c r="F37" s="63">
        <v>4700</v>
      </c>
      <c r="G37" s="63"/>
      <c r="H37" s="63">
        <f>F37</f>
        <v>4700</v>
      </c>
      <c r="I37" s="63"/>
      <c r="J37" s="63">
        <f>H37</f>
        <v>4700</v>
      </c>
      <c r="K37" s="71"/>
      <c r="L37" s="64"/>
      <c r="M37" s="65"/>
    </row>
    <row r="38" spans="1:13" ht="25.5">
      <c r="A38" s="72" t="s">
        <v>75</v>
      </c>
      <c r="B38" s="73"/>
      <c r="C38" s="74" t="s">
        <v>77</v>
      </c>
      <c r="D38" s="63">
        <v>116</v>
      </c>
      <c r="E38" s="63"/>
      <c r="F38" s="63">
        <v>0</v>
      </c>
      <c r="G38" s="63"/>
      <c r="H38" s="63">
        <f>F38</f>
        <v>0</v>
      </c>
      <c r="I38" s="63"/>
      <c r="J38" s="63">
        <f>H38</f>
        <v>0</v>
      </c>
      <c r="K38" s="71"/>
      <c r="L38" s="64"/>
      <c r="M38" s="65"/>
    </row>
    <row r="39" spans="1:13" ht="12.75">
      <c r="A39" s="66" t="s">
        <v>78</v>
      </c>
      <c r="B39" s="61"/>
      <c r="C39" s="62"/>
      <c r="D39" s="67">
        <f>D37+D38</f>
        <v>14216</v>
      </c>
      <c r="E39" s="67">
        <f aca="true" t="shared" si="2" ref="E39:J39">E37+E38</f>
        <v>0</v>
      </c>
      <c r="F39" s="67">
        <f t="shared" si="2"/>
        <v>4700</v>
      </c>
      <c r="G39" s="67">
        <f t="shared" si="2"/>
        <v>0</v>
      </c>
      <c r="H39" s="67">
        <f t="shared" si="2"/>
        <v>4700</v>
      </c>
      <c r="I39" s="67">
        <f t="shared" si="2"/>
        <v>0</v>
      </c>
      <c r="J39" s="67">
        <f t="shared" si="2"/>
        <v>4700</v>
      </c>
      <c r="K39" s="68"/>
      <c r="L39" s="64"/>
      <c r="M39" s="65"/>
    </row>
    <row r="40" spans="1:13" ht="12.75">
      <c r="A40" s="66" t="s">
        <v>79</v>
      </c>
      <c r="B40" s="75"/>
      <c r="C40" s="76"/>
      <c r="D40" s="77">
        <f>D30+D34+D36+D39</f>
        <v>646416</v>
      </c>
      <c r="E40" s="77">
        <f aca="true" t="shared" si="3" ref="E40:J40">E30+E34+E36+E39</f>
        <v>0</v>
      </c>
      <c r="F40" s="77">
        <f t="shared" si="3"/>
        <v>204854.59</v>
      </c>
      <c r="G40" s="77">
        <f t="shared" si="3"/>
        <v>0</v>
      </c>
      <c r="H40" s="77">
        <f t="shared" si="3"/>
        <v>204854.59</v>
      </c>
      <c r="I40" s="77">
        <f t="shared" si="3"/>
        <v>0</v>
      </c>
      <c r="J40" s="77">
        <f t="shared" si="3"/>
        <v>204854.59</v>
      </c>
      <c r="K40" s="68"/>
      <c r="L40" s="64"/>
      <c r="M40" s="65"/>
    </row>
    <row r="41" spans="1:13" ht="12.75">
      <c r="A41" s="60" t="s">
        <v>72</v>
      </c>
      <c r="B41" s="61"/>
      <c r="C41" s="62" t="s">
        <v>80</v>
      </c>
      <c r="D41" s="63">
        <v>15275</v>
      </c>
      <c r="E41" s="63"/>
      <c r="F41" s="63">
        <v>15275</v>
      </c>
      <c r="G41" s="63"/>
      <c r="H41" s="63">
        <f>F41</f>
        <v>15275</v>
      </c>
      <c r="I41" s="63"/>
      <c r="J41" s="63">
        <f>H41</f>
        <v>15275</v>
      </c>
      <c r="K41" s="64"/>
      <c r="L41" s="64"/>
      <c r="M41" s="65"/>
    </row>
    <row r="42" spans="1:13" ht="12.75">
      <c r="A42" s="60" t="s">
        <v>72</v>
      </c>
      <c r="B42" s="61"/>
      <c r="C42" s="62" t="s">
        <v>81</v>
      </c>
      <c r="D42" s="63">
        <v>0</v>
      </c>
      <c r="E42" s="63"/>
      <c r="F42" s="63">
        <f>D42</f>
        <v>0</v>
      </c>
      <c r="G42" s="63"/>
      <c r="H42" s="63">
        <f>F42</f>
        <v>0</v>
      </c>
      <c r="I42" s="63"/>
      <c r="J42" s="63">
        <f>H42</f>
        <v>0</v>
      </c>
      <c r="K42" s="64"/>
      <c r="L42" s="64"/>
      <c r="M42" s="65"/>
    </row>
    <row r="43" spans="1:13" ht="12.75">
      <c r="A43" s="66" t="s">
        <v>82</v>
      </c>
      <c r="B43" s="61"/>
      <c r="C43" s="62"/>
      <c r="D43" s="77">
        <f>D41+D42</f>
        <v>15275</v>
      </c>
      <c r="E43" s="77">
        <f aca="true" t="shared" si="4" ref="E43:J43">E41+E42</f>
        <v>0</v>
      </c>
      <c r="F43" s="77">
        <f t="shared" si="4"/>
        <v>15275</v>
      </c>
      <c r="G43" s="77">
        <f t="shared" si="4"/>
        <v>0</v>
      </c>
      <c r="H43" s="77">
        <f t="shared" si="4"/>
        <v>15275</v>
      </c>
      <c r="I43" s="77">
        <f t="shared" si="4"/>
        <v>0</v>
      </c>
      <c r="J43" s="77">
        <f t="shared" si="4"/>
        <v>15275</v>
      </c>
      <c r="K43" s="68"/>
      <c r="L43" s="64"/>
      <c r="M43" s="65"/>
    </row>
    <row r="44" spans="1:13" ht="12.75">
      <c r="A44" s="60" t="s">
        <v>72</v>
      </c>
      <c r="B44" s="61"/>
      <c r="C44" s="62" t="s">
        <v>83</v>
      </c>
      <c r="D44" s="63">
        <v>200</v>
      </c>
      <c r="E44" s="63"/>
      <c r="F44" s="63"/>
      <c r="G44" s="63"/>
      <c r="H44" s="63"/>
      <c r="I44" s="63"/>
      <c r="J44" s="63"/>
      <c r="K44" s="64"/>
      <c r="L44" s="64"/>
      <c r="M44" s="65"/>
    </row>
    <row r="45" spans="1:13" ht="12.75">
      <c r="A45" s="66" t="s">
        <v>84</v>
      </c>
      <c r="B45" s="61"/>
      <c r="C45" s="62"/>
      <c r="D45" s="77">
        <f>D44</f>
        <v>200</v>
      </c>
      <c r="E45" s="77">
        <f>E44</f>
        <v>0</v>
      </c>
      <c r="F45" s="77">
        <f>F44</f>
        <v>0</v>
      </c>
      <c r="G45" s="77">
        <f>G43</f>
        <v>0</v>
      </c>
      <c r="H45" s="77"/>
      <c r="I45" s="77">
        <f>I43</f>
        <v>0</v>
      </c>
      <c r="J45" s="77"/>
      <c r="K45" s="68"/>
      <c r="L45" s="64"/>
      <c r="M45" s="65"/>
    </row>
    <row r="46" spans="1:13" ht="12.75">
      <c r="A46" s="60" t="s">
        <v>60</v>
      </c>
      <c r="B46" s="61"/>
      <c r="C46" s="62" t="s">
        <v>85</v>
      </c>
      <c r="D46" s="63">
        <v>26605</v>
      </c>
      <c r="E46" s="63"/>
      <c r="F46" s="63">
        <v>8253.62</v>
      </c>
      <c r="G46" s="63"/>
      <c r="H46" s="63">
        <f>F46</f>
        <v>8253.62</v>
      </c>
      <c r="I46" s="63"/>
      <c r="J46" s="63">
        <f>H46</f>
        <v>8253.62</v>
      </c>
      <c r="K46" s="64"/>
      <c r="L46" s="64"/>
      <c r="M46" s="65"/>
    </row>
    <row r="47" spans="1:13" ht="12.75">
      <c r="A47" s="60" t="s">
        <v>86</v>
      </c>
      <c r="B47" s="61"/>
      <c r="C47" s="62" t="s">
        <v>87</v>
      </c>
      <c r="D47" s="63">
        <v>44</v>
      </c>
      <c r="E47" s="63"/>
      <c r="F47" s="63"/>
      <c r="G47" s="63"/>
      <c r="H47" s="63"/>
      <c r="I47" s="63"/>
      <c r="J47" s="63"/>
      <c r="K47" s="64"/>
      <c r="L47" s="64"/>
      <c r="M47" s="65"/>
    </row>
    <row r="48" spans="1:13" ht="12.75">
      <c r="A48" s="60" t="s">
        <v>62</v>
      </c>
      <c r="B48" s="61"/>
      <c r="C48" s="62" t="s">
        <v>88</v>
      </c>
      <c r="D48" s="63">
        <v>9098</v>
      </c>
      <c r="E48" s="63"/>
      <c r="F48" s="63">
        <v>2862.01</v>
      </c>
      <c r="G48" s="63"/>
      <c r="H48" s="63">
        <f>F48</f>
        <v>2862.01</v>
      </c>
      <c r="I48" s="63"/>
      <c r="J48" s="63">
        <f>H48</f>
        <v>2862.01</v>
      </c>
      <c r="K48" s="64"/>
      <c r="L48" s="64"/>
      <c r="M48" s="65"/>
    </row>
    <row r="49" spans="1:13" ht="12.75">
      <c r="A49" s="66" t="s">
        <v>64</v>
      </c>
      <c r="B49" s="61"/>
      <c r="C49" s="62"/>
      <c r="D49" s="67">
        <f>D46+D47+D48</f>
        <v>35747</v>
      </c>
      <c r="E49" s="67">
        <f aca="true" t="shared" si="5" ref="E49:J49">E46+E48</f>
        <v>0</v>
      </c>
      <c r="F49" s="67">
        <f t="shared" si="5"/>
        <v>11115.630000000001</v>
      </c>
      <c r="G49" s="67">
        <f t="shared" si="5"/>
        <v>0</v>
      </c>
      <c r="H49" s="67">
        <f t="shared" si="5"/>
        <v>11115.630000000001</v>
      </c>
      <c r="I49" s="67">
        <f t="shared" si="5"/>
        <v>0</v>
      </c>
      <c r="J49" s="67">
        <f t="shared" si="5"/>
        <v>11115.630000000001</v>
      </c>
      <c r="K49" s="68"/>
      <c r="L49" s="64"/>
      <c r="M49" s="65"/>
    </row>
    <row r="50" spans="1:13" ht="12.75">
      <c r="A50" s="78" t="s">
        <v>65</v>
      </c>
      <c r="B50" s="61"/>
      <c r="C50" s="62" t="s">
        <v>89</v>
      </c>
      <c r="D50" s="79">
        <v>2400</v>
      </c>
      <c r="E50" s="79"/>
      <c r="F50" s="79">
        <v>1595.83</v>
      </c>
      <c r="G50" s="67"/>
      <c r="H50" s="79">
        <f>F50</f>
        <v>1595.83</v>
      </c>
      <c r="I50" s="67"/>
      <c r="J50" s="79">
        <f>H50</f>
        <v>1595.83</v>
      </c>
      <c r="K50" s="68"/>
      <c r="L50" s="64"/>
      <c r="M50" s="65"/>
    </row>
    <row r="51" spans="1:13" ht="12.75">
      <c r="A51" s="60" t="s">
        <v>90</v>
      </c>
      <c r="B51" s="61"/>
      <c r="C51" s="62" t="s">
        <v>91</v>
      </c>
      <c r="D51" s="63">
        <v>2720</v>
      </c>
      <c r="E51" s="63"/>
      <c r="F51" s="63">
        <v>494</v>
      </c>
      <c r="G51" s="63"/>
      <c r="H51" s="79">
        <f>F51</f>
        <v>494</v>
      </c>
      <c r="I51" s="63"/>
      <c r="J51" s="79">
        <f>H51</f>
        <v>494</v>
      </c>
      <c r="K51" s="64"/>
      <c r="L51" s="64"/>
      <c r="M51" s="65"/>
    </row>
    <row r="52" spans="1:13" ht="12.75">
      <c r="A52" s="60" t="s">
        <v>67</v>
      </c>
      <c r="B52" s="61"/>
      <c r="C52" s="62" t="s">
        <v>92</v>
      </c>
      <c r="D52" s="63">
        <v>2280</v>
      </c>
      <c r="E52" s="63"/>
      <c r="F52" s="63">
        <v>2280</v>
      </c>
      <c r="G52" s="63"/>
      <c r="H52" s="79">
        <f>F52</f>
        <v>2280</v>
      </c>
      <c r="I52" s="63"/>
      <c r="J52" s="79">
        <f>H52</f>
        <v>2280</v>
      </c>
      <c r="K52" s="64"/>
      <c r="L52" s="64"/>
      <c r="M52" s="65"/>
    </row>
    <row r="53" spans="1:13" ht="25.5">
      <c r="A53" s="60" t="s">
        <v>93</v>
      </c>
      <c r="B53" s="61"/>
      <c r="C53" s="62" t="s">
        <v>94</v>
      </c>
      <c r="D53" s="63">
        <v>2000</v>
      </c>
      <c r="E53" s="63"/>
      <c r="F53" s="63">
        <v>2000</v>
      </c>
      <c r="G53" s="63"/>
      <c r="H53" s="79">
        <f>F53</f>
        <v>2000</v>
      </c>
      <c r="I53" s="63"/>
      <c r="J53" s="79">
        <f>H53</f>
        <v>2000</v>
      </c>
      <c r="K53" s="64"/>
      <c r="L53" s="64"/>
      <c r="M53" s="65"/>
    </row>
    <row r="54" spans="1:13" ht="12.75">
      <c r="A54" s="66" t="s">
        <v>71</v>
      </c>
      <c r="B54" s="61"/>
      <c r="C54" s="70"/>
      <c r="D54" s="67">
        <f>D50+D51+D52+D53</f>
        <v>9400</v>
      </c>
      <c r="E54" s="67">
        <f aca="true" t="shared" si="6" ref="E54:J54">E50+E51+E52+E53</f>
        <v>0</v>
      </c>
      <c r="F54" s="67">
        <f t="shared" si="6"/>
        <v>6369.83</v>
      </c>
      <c r="G54" s="67">
        <f t="shared" si="6"/>
        <v>0</v>
      </c>
      <c r="H54" s="67">
        <f t="shared" si="6"/>
        <v>6369.83</v>
      </c>
      <c r="I54" s="67">
        <f t="shared" si="6"/>
        <v>0</v>
      </c>
      <c r="J54" s="67">
        <f t="shared" si="6"/>
        <v>6369.83</v>
      </c>
      <c r="K54" s="68"/>
      <c r="L54" s="64"/>
      <c r="M54" s="65"/>
    </row>
    <row r="55" spans="1:13" ht="25.5">
      <c r="A55" s="60" t="s">
        <v>75</v>
      </c>
      <c r="B55" s="61"/>
      <c r="C55" s="62" t="s">
        <v>95</v>
      </c>
      <c r="D55" s="63">
        <v>762</v>
      </c>
      <c r="E55" s="63"/>
      <c r="F55" s="63">
        <v>0</v>
      </c>
      <c r="G55" s="63"/>
      <c r="H55" s="63">
        <f>F55</f>
        <v>0</v>
      </c>
      <c r="I55" s="63"/>
      <c r="J55" s="63">
        <f>H55</f>
        <v>0</v>
      </c>
      <c r="K55" s="64"/>
      <c r="L55" s="64"/>
      <c r="M55" s="65"/>
    </row>
    <row r="56" spans="1:13" ht="12.75">
      <c r="A56" s="66" t="s">
        <v>78</v>
      </c>
      <c r="B56" s="61"/>
      <c r="C56" s="70"/>
      <c r="D56" s="67">
        <f>D55</f>
        <v>762</v>
      </c>
      <c r="E56" s="67">
        <f aca="true" t="shared" si="7" ref="E56:J56">E55</f>
        <v>0</v>
      </c>
      <c r="F56" s="67">
        <f t="shared" si="7"/>
        <v>0</v>
      </c>
      <c r="G56" s="67">
        <f t="shared" si="7"/>
        <v>0</v>
      </c>
      <c r="H56" s="67">
        <f t="shared" si="7"/>
        <v>0</v>
      </c>
      <c r="I56" s="67">
        <f t="shared" si="7"/>
        <v>0</v>
      </c>
      <c r="J56" s="67">
        <f t="shared" si="7"/>
        <v>0</v>
      </c>
      <c r="K56" s="68"/>
      <c r="L56" s="64"/>
      <c r="M56" s="65"/>
    </row>
    <row r="57" spans="1:13" ht="12.75">
      <c r="A57" s="66" t="s">
        <v>96</v>
      </c>
      <c r="B57" s="75"/>
      <c r="C57" s="80"/>
      <c r="D57" s="77">
        <f aca="true" t="shared" si="8" ref="D57:J57">D49+D54+D56</f>
        <v>45909</v>
      </c>
      <c r="E57" s="77">
        <f t="shared" si="8"/>
        <v>0</v>
      </c>
      <c r="F57" s="77">
        <f t="shared" si="8"/>
        <v>17485.46</v>
      </c>
      <c r="G57" s="77">
        <f t="shared" si="8"/>
        <v>0</v>
      </c>
      <c r="H57" s="77">
        <f t="shared" si="8"/>
        <v>17485.46</v>
      </c>
      <c r="I57" s="77">
        <f t="shared" si="8"/>
        <v>0</v>
      </c>
      <c r="J57" s="77">
        <f t="shared" si="8"/>
        <v>17485.46</v>
      </c>
      <c r="K57" s="68"/>
      <c r="L57" s="64"/>
      <c r="M57" s="65"/>
    </row>
    <row r="58" spans="1:13" s="2" customFormat="1" ht="25.5">
      <c r="A58" s="60" t="s">
        <v>75</v>
      </c>
      <c r="B58" s="75"/>
      <c r="C58" s="76" t="s">
        <v>97</v>
      </c>
      <c r="D58" s="79">
        <v>600</v>
      </c>
      <c r="E58" s="79"/>
      <c r="F58" s="79"/>
      <c r="G58" s="79"/>
      <c r="H58" s="79"/>
      <c r="I58" s="79"/>
      <c r="J58" s="79"/>
      <c r="K58" s="81"/>
      <c r="L58" s="64"/>
      <c r="M58" s="65"/>
    </row>
    <row r="59" spans="1:13" s="2" customFormat="1" ht="12.75">
      <c r="A59" s="66" t="s">
        <v>98</v>
      </c>
      <c r="B59" s="75"/>
      <c r="C59" s="80"/>
      <c r="D59" s="77">
        <f>D58</f>
        <v>600</v>
      </c>
      <c r="E59" s="77">
        <f aca="true" t="shared" si="9" ref="E59:J59">E58</f>
        <v>0</v>
      </c>
      <c r="F59" s="77">
        <f t="shared" si="9"/>
        <v>0</v>
      </c>
      <c r="G59" s="77">
        <f t="shared" si="9"/>
        <v>0</v>
      </c>
      <c r="H59" s="77">
        <f t="shared" si="9"/>
        <v>0</v>
      </c>
      <c r="I59" s="77">
        <f t="shared" si="9"/>
        <v>0</v>
      </c>
      <c r="J59" s="77">
        <f t="shared" si="9"/>
        <v>0</v>
      </c>
      <c r="K59" s="68"/>
      <c r="L59" s="64"/>
      <c r="M59" s="65"/>
    </row>
    <row r="60" spans="1:13" s="2" customFormat="1" ht="12.75">
      <c r="A60" s="60" t="s">
        <v>69</v>
      </c>
      <c r="B60" s="75"/>
      <c r="C60" s="76" t="s">
        <v>99</v>
      </c>
      <c r="D60" s="79">
        <v>7300</v>
      </c>
      <c r="E60" s="79"/>
      <c r="F60" s="79">
        <v>7300</v>
      </c>
      <c r="G60" s="79"/>
      <c r="H60" s="79">
        <f>F60</f>
        <v>7300</v>
      </c>
      <c r="I60" s="79"/>
      <c r="J60" s="79">
        <f>H60</f>
        <v>7300</v>
      </c>
      <c r="K60" s="64"/>
      <c r="L60" s="64"/>
      <c r="M60" s="65"/>
    </row>
    <row r="61" spans="1:13" s="2" customFormat="1" ht="12.75">
      <c r="A61" s="66" t="s">
        <v>100</v>
      </c>
      <c r="B61" s="75"/>
      <c r="C61" s="80"/>
      <c r="D61" s="77">
        <f aca="true" t="shared" si="10" ref="D61:J61">D60</f>
        <v>7300</v>
      </c>
      <c r="E61" s="77">
        <f t="shared" si="10"/>
        <v>0</v>
      </c>
      <c r="F61" s="77">
        <f t="shared" si="10"/>
        <v>7300</v>
      </c>
      <c r="G61" s="77">
        <f t="shared" si="10"/>
        <v>0</v>
      </c>
      <c r="H61" s="77">
        <f t="shared" si="10"/>
        <v>7300</v>
      </c>
      <c r="I61" s="77">
        <f t="shared" si="10"/>
        <v>0</v>
      </c>
      <c r="J61" s="77">
        <f t="shared" si="10"/>
        <v>7300</v>
      </c>
      <c r="K61" s="68"/>
      <c r="L61" s="64"/>
      <c r="M61" s="65"/>
    </row>
    <row r="62" spans="1:13" s="2" customFormat="1" ht="12.75">
      <c r="A62" s="66"/>
      <c r="B62" s="61"/>
      <c r="C62" s="62"/>
      <c r="D62" s="67"/>
      <c r="E62" s="67"/>
      <c r="F62" s="67"/>
      <c r="G62" s="67"/>
      <c r="H62" s="67"/>
      <c r="I62" s="67"/>
      <c r="J62" s="67"/>
      <c r="K62" s="69"/>
      <c r="L62" s="64"/>
      <c r="M62" s="65"/>
    </row>
    <row r="63" spans="1:13" ht="12.75">
      <c r="A63" s="60" t="s">
        <v>67</v>
      </c>
      <c r="B63" s="61"/>
      <c r="C63" s="62" t="s">
        <v>101</v>
      </c>
      <c r="D63" s="63">
        <v>149500</v>
      </c>
      <c r="E63" s="63"/>
      <c r="F63" s="63">
        <v>99999.97</v>
      </c>
      <c r="G63" s="63"/>
      <c r="H63" s="63">
        <f>F63</f>
        <v>99999.97</v>
      </c>
      <c r="I63" s="63"/>
      <c r="J63" s="63">
        <f>H63</f>
        <v>99999.97</v>
      </c>
      <c r="K63" s="64"/>
      <c r="L63" s="64"/>
      <c r="M63" s="65"/>
    </row>
    <row r="64" spans="1:13" ht="25.5">
      <c r="A64" s="60" t="s">
        <v>102</v>
      </c>
      <c r="B64" s="61"/>
      <c r="C64" s="62" t="s">
        <v>103</v>
      </c>
      <c r="D64" s="63">
        <v>15000</v>
      </c>
      <c r="E64" s="63"/>
      <c r="F64" s="63"/>
      <c r="G64" s="63"/>
      <c r="H64" s="63"/>
      <c r="I64" s="63"/>
      <c r="J64" s="63"/>
      <c r="K64" s="64"/>
      <c r="L64" s="64"/>
      <c r="M64" s="65"/>
    </row>
    <row r="65" spans="1:13" ht="25.5">
      <c r="A65" s="60" t="s">
        <v>75</v>
      </c>
      <c r="B65" s="61"/>
      <c r="C65" s="62" t="s">
        <v>104</v>
      </c>
      <c r="D65" s="63">
        <v>10000</v>
      </c>
      <c r="E65" s="63"/>
      <c r="F65" s="63"/>
      <c r="G65" s="63"/>
      <c r="H65" s="63"/>
      <c r="I65" s="63"/>
      <c r="J65" s="63"/>
      <c r="K65" s="64"/>
      <c r="L65" s="64"/>
      <c r="M65" s="65"/>
    </row>
    <row r="66" spans="1:13" ht="25.5">
      <c r="A66" s="60" t="s">
        <v>105</v>
      </c>
      <c r="B66" s="61"/>
      <c r="C66" s="62" t="s">
        <v>106</v>
      </c>
      <c r="D66" s="63">
        <v>120000</v>
      </c>
      <c r="E66" s="63"/>
      <c r="F66" s="63">
        <v>20000</v>
      </c>
      <c r="G66" s="63"/>
      <c r="H66" s="63">
        <f>F66</f>
        <v>20000</v>
      </c>
      <c r="I66" s="63"/>
      <c r="J66" s="63">
        <f>H66</f>
        <v>20000</v>
      </c>
      <c r="K66" s="64"/>
      <c r="L66" s="64"/>
      <c r="M66" s="65"/>
    </row>
    <row r="67" spans="1:13" ht="25.5">
      <c r="A67" s="60" t="s">
        <v>105</v>
      </c>
      <c r="B67" s="61"/>
      <c r="C67" s="62" t="s">
        <v>107</v>
      </c>
      <c r="D67" s="63">
        <v>120000</v>
      </c>
      <c r="E67" s="63"/>
      <c r="F67" s="63"/>
      <c r="G67" s="63"/>
      <c r="H67" s="63"/>
      <c r="I67" s="63"/>
      <c r="J67" s="63"/>
      <c r="K67" s="71">
        <v>103200</v>
      </c>
      <c r="L67" s="64"/>
      <c r="M67" s="65"/>
    </row>
    <row r="68" spans="1:13" ht="25.5">
      <c r="A68" s="60" t="s">
        <v>105</v>
      </c>
      <c r="B68" s="61"/>
      <c r="C68" s="62" t="s">
        <v>108</v>
      </c>
      <c r="D68" s="63"/>
      <c r="E68" s="63"/>
      <c r="F68" s="63"/>
      <c r="G68" s="63"/>
      <c r="H68" s="63"/>
      <c r="I68" s="63"/>
      <c r="J68" s="63"/>
      <c r="K68" s="71">
        <v>103200</v>
      </c>
      <c r="L68" s="64"/>
      <c r="M68" s="65"/>
    </row>
    <row r="69" spans="1:13" ht="12.75">
      <c r="A69" s="66" t="s">
        <v>71</v>
      </c>
      <c r="B69" s="61"/>
      <c r="C69" s="62"/>
      <c r="D69" s="67">
        <f aca="true" t="shared" si="11" ref="D69:J69">D68+D67+D66+D65+D64+D63</f>
        <v>414500</v>
      </c>
      <c r="E69" s="67">
        <f t="shared" si="11"/>
        <v>0</v>
      </c>
      <c r="F69" s="67">
        <f t="shared" si="11"/>
        <v>119999.97</v>
      </c>
      <c r="G69" s="67">
        <f t="shared" si="11"/>
        <v>0</v>
      </c>
      <c r="H69" s="67">
        <f t="shared" si="11"/>
        <v>119999.97</v>
      </c>
      <c r="I69" s="67">
        <f t="shared" si="11"/>
        <v>0</v>
      </c>
      <c r="J69" s="67">
        <f t="shared" si="11"/>
        <v>119999.97</v>
      </c>
      <c r="K69" s="69" t="e">
        <f>K63+#REF!+#REF!+K66+#REF!+#REF!+#REF!+#REF!+#REF!+K68</f>
        <v>#REF!</v>
      </c>
      <c r="L69" s="64"/>
      <c r="M69" s="65"/>
    </row>
    <row r="70" spans="1:13" ht="12.75">
      <c r="A70" s="66" t="s">
        <v>109</v>
      </c>
      <c r="B70" s="61"/>
      <c r="C70" s="62"/>
      <c r="D70" s="77">
        <f aca="true" t="shared" si="12" ref="D70:K70">D62+D69</f>
        <v>414500</v>
      </c>
      <c r="E70" s="77">
        <f t="shared" si="12"/>
        <v>0</v>
      </c>
      <c r="F70" s="77">
        <f t="shared" si="12"/>
        <v>119999.97</v>
      </c>
      <c r="G70" s="77">
        <f t="shared" si="12"/>
        <v>0</v>
      </c>
      <c r="H70" s="77">
        <f t="shared" si="12"/>
        <v>119999.97</v>
      </c>
      <c r="I70" s="77">
        <f t="shared" si="12"/>
        <v>0</v>
      </c>
      <c r="J70" s="77">
        <f t="shared" si="12"/>
        <v>119999.97</v>
      </c>
      <c r="K70" s="82" t="e">
        <f t="shared" si="12"/>
        <v>#REF!</v>
      </c>
      <c r="L70" s="64"/>
      <c r="M70" s="65"/>
    </row>
    <row r="71" spans="1:13" ht="12.75">
      <c r="A71" s="60" t="s">
        <v>60</v>
      </c>
      <c r="B71" s="61"/>
      <c r="C71" s="62" t="s">
        <v>110</v>
      </c>
      <c r="D71" s="63">
        <v>338832</v>
      </c>
      <c r="E71" s="63"/>
      <c r="F71" s="63">
        <v>128486.5</v>
      </c>
      <c r="G71" s="63"/>
      <c r="H71" s="63">
        <f>F71</f>
        <v>128486.5</v>
      </c>
      <c r="I71" s="63"/>
      <c r="J71" s="63">
        <f>H71</f>
        <v>128486.5</v>
      </c>
      <c r="K71" s="64"/>
      <c r="L71" s="64"/>
      <c r="M71" s="65"/>
    </row>
    <row r="72" spans="1:13" ht="12.75">
      <c r="A72" s="60" t="s">
        <v>62</v>
      </c>
      <c r="B72" s="61"/>
      <c r="C72" s="62" t="s">
        <v>111</v>
      </c>
      <c r="D72" s="63">
        <v>115968</v>
      </c>
      <c r="E72" s="63"/>
      <c r="F72" s="63">
        <v>41381.65</v>
      </c>
      <c r="G72" s="63"/>
      <c r="H72" s="63">
        <f>F72</f>
        <v>41381.65</v>
      </c>
      <c r="I72" s="63"/>
      <c r="J72" s="63">
        <f>H72</f>
        <v>41381.65</v>
      </c>
      <c r="K72" s="64"/>
      <c r="L72" s="64"/>
      <c r="M72" s="65"/>
    </row>
    <row r="73" spans="1:13" ht="12.75">
      <c r="A73" s="60" t="s">
        <v>60</v>
      </c>
      <c r="B73" s="61"/>
      <c r="C73" s="62" t="s">
        <v>112</v>
      </c>
      <c r="D73" s="63">
        <v>124480</v>
      </c>
      <c r="E73" s="63"/>
      <c r="F73" s="63">
        <v>41020.84</v>
      </c>
      <c r="G73" s="63"/>
      <c r="H73" s="63">
        <f>F73</f>
        <v>41020.84</v>
      </c>
      <c r="I73" s="63"/>
      <c r="J73" s="63">
        <f>H73</f>
        <v>41020.84</v>
      </c>
      <c r="K73" s="64"/>
      <c r="L73" s="64"/>
      <c r="M73" s="65"/>
    </row>
    <row r="74" spans="1:13" ht="12.75">
      <c r="A74" s="60" t="s">
        <v>62</v>
      </c>
      <c r="B74" s="61"/>
      <c r="C74" s="62" t="s">
        <v>113</v>
      </c>
      <c r="D74" s="63">
        <v>42620</v>
      </c>
      <c r="E74" s="63"/>
      <c r="F74" s="63">
        <v>10555.11</v>
      </c>
      <c r="G74" s="63"/>
      <c r="H74" s="63">
        <f>F74</f>
        <v>10555.11</v>
      </c>
      <c r="I74" s="63"/>
      <c r="J74" s="63">
        <f>H74</f>
        <v>10555.11</v>
      </c>
      <c r="K74" s="64"/>
      <c r="L74" s="64"/>
      <c r="M74" s="65"/>
    </row>
    <row r="75" spans="1:13" ht="12.75">
      <c r="A75" s="66" t="s">
        <v>64</v>
      </c>
      <c r="B75" s="61"/>
      <c r="C75" s="62"/>
      <c r="D75" s="67">
        <f>D71+D72+D73+D74</f>
        <v>621900</v>
      </c>
      <c r="E75" s="67">
        <f aca="true" t="shared" si="13" ref="E75:J75">E71+E72+E73+E74</f>
        <v>0</v>
      </c>
      <c r="F75" s="67">
        <f t="shared" si="13"/>
        <v>221444.09999999998</v>
      </c>
      <c r="G75" s="67">
        <f t="shared" si="13"/>
        <v>0</v>
      </c>
      <c r="H75" s="67">
        <f t="shared" si="13"/>
        <v>221444.09999999998</v>
      </c>
      <c r="I75" s="67">
        <f t="shared" si="13"/>
        <v>0</v>
      </c>
      <c r="J75" s="67">
        <f t="shared" si="13"/>
        <v>221444.09999999998</v>
      </c>
      <c r="K75" s="64"/>
      <c r="L75" s="64"/>
      <c r="M75" s="65"/>
    </row>
    <row r="76" spans="1:13" ht="12.75">
      <c r="A76" s="78" t="s">
        <v>65</v>
      </c>
      <c r="B76" s="61"/>
      <c r="C76" s="62" t="s">
        <v>114</v>
      </c>
      <c r="D76" s="79"/>
      <c r="E76" s="79"/>
      <c r="F76" s="79"/>
      <c r="G76" s="79"/>
      <c r="H76" s="79"/>
      <c r="I76" s="79"/>
      <c r="J76" s="79"/>
      <c r="K76" s="64"/>
      <c r="L76" s="64"/>
      <c r="M76" s="65"/>
    </row>
    <row r="77" spans="1:13" ht="12.75">
      <c r="A77" s="78" t="s">
        <v>65</v>
      </c>
      <c r="B77" s="61"/>
      <c r="C77" s="62" t="s">
        <v>115</v>
      </c>
      <c r="D77" s="63">
        <v>20000</v>
      </c>
      <c r="E77" s="63"/>
      <c r="F77" s="63">
        <v>3636.08</v>
      </c>
      <c r="G77" s="63"/>
      <c r="H77" s="63">
        <f>F77</f>
        <v>3636.08</v>
      </c>
      <c r="I77" s="63"/>
      <c r="J77" s="63">
        <f>H77</f>
        <v>3636.08</v>
      </c>
      <c r="K77" s="64"/>
      <c r="L77" s="64"/>
      <c r="M77" s="65"/>
    </row>
    <row r="78" spans="1:13" ht="12.75">
      <c r="A78" s="60" t="s">
        <v>67</v>
      </c>
      <c r="B78" s="61"/>
      <c r="C78" s="62" t="s">
        <v>116</v>
      </c>
      <c r="D78" s="63">
        <v>70000</v>
      </c>
      <c r="E78" s="63"/>
      <c r="F78" s="63">
        <v>50197.78</v>
      </c>
      <c r="G78" s="63"/>
      <c r="H78" s="63">
        <f>F78</f>
        <v>50197.78</v>
      </c>
      <c r="I78" s="63">
        <v>0</v>
      </c>
      <c r="J78" s="63">
        <f>I78+H78</f>
        <v>50197.78</v>
      </c>
      <c r="K78" s="64"/>
      <c r="L78" s="64"/>
      <c r="M78" s="65"/>
    </row>
    <row r="79" spans="1:13" ht="12.75">
      <c r="A79" s="60" t="s">
        <v>67</v>
      </c>
      <c r="B79" s="61"/>
      <c r="C79" s="62" t="s">
        <v>117</v>
      </c>
      <c r="D79" s="63">
        <v>22500</v>
      </c>
      <c r="E79" s="63"/>
      <c r="F79" s="63">
        <v>7500</v>
      </c>
      <c r="G79" s="63"/>
      <c r="H79" s="63">
        <f>F79</f>
        <v>7500</v>
      </c>
      <c r="I79" s="63"/>
      <c r="J79" s="63">
        <f>H79</f>
        <v>7500</v>
      </c>
      <c r="K79" s="64"/>
      <c r="L79" s="64"/>
      <c r="M79" s="65"/>
    </row>
    <row r="80" spans="1:13" ht="25.5">
      <c r="A80" s="60" t="s">
        <v>105</v>
      </c>
      <c r="B80" s="61"/>
      <c r="C80" s="62" t="s">
        <v>118</v>
      </c>
      <c r="D80" s="63">
        <v>6137</v>
      </c>
      <c r="E80" s="63"/>
      <c r="F80" s="63">
        <v>6136.94</v>
      </c>
      <c r="G80" s="63"/>
      <c r="H80" s="63">
        <f>F80</f>
        <v>6136.94</v>
      </c>
      <c r="I80" s="63"/>
      <c r="J80" s="63">
        <f>H80</f>
        <v>6136.94</v>
      </c>
      <c r="K80" s="64"/>
      <c r="L80" s="64"/>
      <c r="M80" s="65"/>
    </row>
    <row r="81" spans="1:13" ht="12.75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4"/>
      <c r="L81" s="64"/>
      <c r="M81" s="65"/>
    </row>
    <row r="82" spans="1:13" ht="12.75">
      <c r="A82" s="60" t="s">
        <v>119</v>
      </c>
      <c r="B82" s="61"/>
      <c r="C82" s="62" t="s">
        <v>120</v>
      </c>
      <c r="D82" s="63">
        <v>5551</v>
      </c>
      <c r="E82" s="63"/>
      <c r="F82" s="63">
        <v>2951</v>
      </c>
      <c r="G82" s="63"/>
      <c r="H82" s="63">
        <f>F82</f>
        <v>2951</v>
      </c>
      <c r="I82" s="63">
        <v>0</v>
      </c>
      <c r="J82" s="63">
        <f>H82+I82</f>
        <v>2951</v>
      </c>
      <c r="K82" s="64"/>
      <c r="L82" s="64"/>
      <c r="M82" s="65"/>
    </row>
    <row r="83" spans="1:13" ht="12.75">
      <c r="A83" s="60" t="s">
        <v>119</v>
      </c>
      <c r="B83" s="61"/>
      <c r="C83" s="62" t="s">
        <v>121</v>
      </c>
      <c r="D83" s="63">
        <v>8000</v>
      </c>
      <c r="E83" s="63"/>
      <c r="F83" s="63">
        <v>2432.79</v>
      </c>
      <c r="G83" s="63"/>
      <c r="H83" s="63">
        <f>F83</f>
        <v>2432.79</v>
      </c>
      <c r="I83" s="63"/>
      <c r="J83" s="63">
        <f>H83</f>
        <v>2432.79</v>
      </c>
      <c r="K83" s="64"/>
      <c r="L83" s="64"/>
      <c r="M83" s="65"/>
    </row>
    <row r="84" spans="1:13" ht="12.75">
      <c r="A84" s="66" t="s">
        <v>71</v>
      </c>
      <c r="B84" s="61"/>
      <c r="C84" s="62"/>
      <c r="D84" s="67">
        <f>D78+D82+D77+D80+D79+D83+D76</f>
        <v>132188</v>
      </c>
      <c r="E84" s="67">
        <f>E78+E82+E77+E79+E83+E76</f>
        <v>0</v>
      </c>
      <c r="F84" s="67">
        <f>F78+F82+F77+F79+F80+F83+F76</f>
        <v>72854.59</v>
      </c>
      <c r="G84" s="67">
        <f>G78+G82+G77+G79+G80+G83+G76</f>
        <v>0</v>
      </c>
      <c r="H84" s="67">
        <f>H78+H82+H77+H79+H80+H83+H76</f>
        <v>72854.59</v>
      </c>
      <c r="I84" s="67">
        <f>I78+I82+I77+I79+I80+I83+I76</f>
        <v>0</v>
      </c>
      <c r="J84" s="67">
        <f>J78+J82+J77+J79+J80+J83+J76</f>
        <v>72854.59</v>
      </c>
      <c r="K84" s="64"/>
      <c r="L84" s="64"/>
      <c r="M84" s="65"/>
    </row>
    <row r="85" spans="1:13" ht="12.75">
      <c r="A85" s="60" t="s">
        <v>72</v>
      </c>
      <c r="B85" s="61"/>
      <c r="C85" s="62" t="s">
        <v>122</v>
      </c>
      <c r="D85" s="63">
        <v>13512</v>
      </c>
      <c r="E85" s="63"/>
      <c r="F85" s="63">
        <v>3552</v>
      </c>
      <c r="G85" s="63"/>
      <c r="H85" s="63">
        <f>F85</f>
        <v>3552</v>
      </c>
      <c r="I85" s="63"/>
      <c r="J85" s="63">
        <f>H85</f>
        <v>3552</v>
      </c>
      <c r="K85" s="64"/>
      <c r="L85" s="64"/>
      <c r="M85" s="65"/>
    </row>
    <row r="86" spans="1:13" ht="12.75">
      <c r="A86" s="60" t="s">
        <v>72</v>
      </c>
      <c r="B86" s="61"/>
      <c r="C86" s="62" t="s">
        <v>123</v>
      </c>
      <c r="D86" s="63"/>
      <c r="E86" s="63"/>
      <c r="F86" s="63"/>
      <c r="G86" s="63"/>
      <c r="H86" s="63"/>
      <c r="I86" s="63"/>
      <c r="J86" s="63"/>
      <c r="K86" s="64"/>
      <c r="L86" s="64"/>
      <c r="M86" s="65"/>
    </row>
    <row r="87" spans="1:13" ht="12.75">
      <c r="A87" s="66" t="s">
        <v>74</v>
      </c>
      <c r="B87" s="61"/>
      <c r="C87" s="62"/>
      <c r="D87" s="67">
        <f>D85+D86</f>
        <v>13512</v>
      </c>
      <c r="E87" s="67">
        <f aca="true" t="shared" si="14" ref="E87:J87">E85+E86</f>
        <v>0</v>
      </c>
      <c r="F87" s="67">
        <f>F85+F86</f>
        <v>3552</v>
      </c>
      <c r="G87" s="67">
        <f t="shared" si="14"/>
        <v>0</v>
      </c>
      <c r="H87" s="67">
        <f t="shared" si="14"/>
        <v>3552</v>
      </c>
      <c r="I87" s="67">
        <f t="shared" si="14"/>
        <v>0</v>
      </c>
      <c r="J87" s="67">
        <f t="shared" si="14"/>
        <v>3552</v>
      </c>
      <c r="K87" s="64"/>
      <c r="L87" s="64"/>
      <c r="M87" s="65"/>
    </row>
    <row r="88" spans="1:13" ht="25.5">
      <c r="A88" s="60" t="s">
        <v>102</v>
      </c>
      <c r="B88" s="61"/>
      <c r="C88" s="62" t="s">
        <v>124</v>
      </c>
      <c r="D88" s="79"/>
      <c r="E88" s="79"/>
      <c r="F88" s="63"/>
      <c r="G88" s="63"/>
      <c r="H88" s="63"/>
      <c r="I88" s="63"/>
      <c r="J88" s="63"/>
      <c r="K88" s="64"/>
      <c r="L88" s="64"/>
      <c r="M88" s="65"/>
    </row>
    <row r="89" spans="1:13" ht="25.5">
      <c r="A89" s="60" t="s">
        <v>102</v>
      </c>
      <c r="B89" s="61"/>
      <c r="C89" s="62" t="s">
        <v>125</v>
      </c>
      <c r="D89" s="63"/>
      <c r="E89" s="63"/>
      <c r="F89" s="63"/>
      <c r="G89" s="63"/>
      <c r="H89" s="63"/>
      <c r="I89" s="63"/>
      <c r="J89" s="63"/>
      <c r="K89" s="64"/>
      <c r="L89" s="64"/>
      <c r="M89" s="65"/>
    </row>
    <row r="90" spans="1:13" ht="25.5">
      <c r="A90" s="60" t="s">
        <v>75</v>
      </c>
      <c r="B90" s="61"/>
      <c r="C90" s="62" t="s">
        <v>126</v>
      </c>
      <c r="D90" s="63">
        <v>8644.79</v>
      </c>
      <c r="E90" s="63">
        <v>3587.89</v>
      </c>
      <c r="F90" s="63">
        <v>3600</v>
      </c>
      <c r="G90" s="63"/>
      <c r="H90" s="63">
        <f>F90</f>
        <v>3600</v>
      </c>
      <c r="I90" s="63">
        <v>0</v>
      </c>
      <c r="J90" s="63">
        <f>H90+I90</f>
        <v>3600</v>
      </c>
      <c r="K90" s="64"/>
      <c r="L90" s="64"/>
      <c r="M90" s="65"/>
    </row>
    <row r="91" spans="1:13" ht="25.5">
      <c r="A91" s="60" t="s">
        <v>75</v>
      </c>
      <c r="B91" s="61"/>
      <c r="C91" s="62" t="s">
        <v>127</v>
      </c>
      <c r="D91" s="63"/>
      <c r="E91" s="63">
        <v>1000</v>
      </c>
      <c r="F91" s="63">
        <v>0</v>
      </c>
      <c r="G91" s="63"/>
      <c r="H91" s="63">
        <f>F91</f>
        <v>0</v>
      </c>
      <c r="I91" s="63"/>
      <c r="J91" s="63">
        <f>H91+I91</f>
        <v>0</v>
      </c>
      <c r="K91" s="64"/>
      <c r="L91" s="64"/>
      <c r="M91" s="65"/>
    </row>
    <row r="92" spans="1:13" ht="12.75">
      <c r="A92" s="66" t="s">
        <v>78</v>
      </c>
      <c r="B92" s="61"/>
      <c r="C92" s="70"/>
      <c r="D92" s="67">
        <f aca="true" t="shared" si="15" ref="D92:I92">D88+D90+D89+D91</f>
        <v>8644.79</v>
      </c>
      <c r="E92" s="67">
        <f>E88+E90+E89+E91</f>
        <v>4587.889999999999</v>
      </c>
      <c r="F92" s="67">
        <f>F88+F90+F89+F91</f>
        <v>3600</v>
      </c>
      <c r="G92" s="67">
        <f t="shared" si="15"/>
        <v>0</v>
      </c>
      <c r="H92" s="67">
        <f t="shared" si="15"/>
        <v>3600</v>
      </c>
      <c r="I92" s="67">
        <f t="shared" si="15"/>
        <v>0</v>
      </c>
      <c r="J92" s="67">
        <f>H92+I92</f>
        <v>3600</v>
      </c>
      <c r="K92" s="64"/>
      <c r="L92" s="64"/>
      <c r="M92" s="65"/>
    </row>
    <row r="93" spans="1:13" ht="12.75">
      <c r="A93" s="66" t="s">
        <v>128</v>
      </c>
      <c r="B93" s="61"/>
      <c r="C93" s="70"/>
      <c r="D93" s="77">
        <f aca="true" t="shared" si="16" ref="D93:K93">D75+D84+D87+D92</f>
        <v>776244.79</v>
      </c>
      <c r="E93" s="77">
        <f t="shared" si="16"/>
        <v>4587.889999999999</v>
      </c>
      <c r="F93" s="77">
        <f t="shared" si="16"/>
        <v>301450.68999999994</v>
      </c>
      <c r="G93" s="77">
        <f t="shared" si="16"/>
        <v>0</v>
      </c>
      <c r="H93" s="77">
        <f t="shared" si="16"/>
        <v>301450.68999999994</v>
      </c>
      <c r="I93" s="77">
        <f t="shared" si="16"/>
        <v>0</v>
      </c>
      <c r="J93" s="77">
        <f t="shared" si="16"/>
        <v>301450.68999999994</v>
      </c>
      <c r="K93" s="83">
        <f t="shared" si="16"/>
        <v>0</v>
      </c>
      <c r="L93" s="64"/>
      <c r="M93" s="65"/>
    </row>
    <row r="94" spans="1:13" ht="25.5">
      <c r="A94" s="84" t="s">
        <v>129</v>
      </c>
      <c r="B94" s="61"/>
      <c r="C94" s="62" t="s">
        <v>130</v>
      </c>
      <c r="D94" s="79">
        <v>106900</v>
      </c>
      <c r="E94" s="63"/>
      <c r="F94" s="63"/>
      <c r="G94" s="63"/>
      <c r="H94" s="63"/>
      <c r="I94" s="63"/>
      <c r="J94" s="63"/>
      <c r="K94" s="64"/>
      <c r="L94" s="64"/>
      <c r="M94" s="65"/>
    </row>
    <row r="95" spans="1:13" ht="12.75">
      <c r="A95" s="66" t="s">
        <v>131</v>
      </c>
      <c r="B95" s="85"/>
      <c r="C95" s="86"/>
      <c r="D95" s="77">
        <f>D94</f>
        <v>106900</v>
      </c>
      <c r="E95" s="77">
        <f aca="true" t="shared" si="17" ref="E95:J95">E94</f>
        <v>0</v>
      </c>
      <c r="F95" s="77">
        <f t="shared" si="17"/>
        <v>0</v>
      </c>
      <c r="G95" s="77">
        <f t="shared" si="17"/>
        <v>0</v>
      </c>
      <c r="H95" s="77">
        <f t="shared" si="17"/>
        <v>0</v>
      </c>
      <c r="I95" s="77">
        <f t="shared" si="17"/>
        <v>0</v>
      </c>
      <c r="J95" s="77">
        <f t="shared" si="17"/>
        <v>0</v>
      </c>
      <c r="K95" s="64"/>
      <c r="L95" s="64"/>
      <c r="M95" s="65"/>
    </row>
    <row r="96" spans="1:13" ht="25.5">
      <c r="A96" s="72" t="s">
        <v>102</v>
      </c>
      <c r="B96" s="61"/>
      <c r="C96" s="62" t="s">
        <v>132</v>
      </c>
      <c r="D96" s="63">
        <v>1600</v>
      </c>
      <c r="E96" s="63"/>
      <c r="F96" s="63"/>
      <c r="G96" s="63"/>
      <c r="H96" s="63"/>
      <c r="I96" s="63"/>
      <c r="J96" s="63"/>
      <c r="K96" s="64"/>
      <c r="L96" s="64"/>
      <c r="M96" s="65"/>
    </row>
    <row r="97" spans="1:13" ht="12.75">
      <c r="A97" s="87" t="s">
        <v>133</v>
      </c>
      <c r="B97" s="88"/>
      <c r="C97" s="89"/>
      <c r="D97" s="77">
        <f>D96</f>
        <v>1600</v>
      </c>
      <c r="E97" s="77">
        <f aca="true" t="shared" si="18" ref="E97:K97">E96</f>
        <v>0</v>
      </c>
      <c r="F97" s="77">
        <f t="shared" si="18"/>
        <v>0</v>
      </c>
      <c r="G97" s="77">
        <f t="shared" si="18"/>
        <v>0</v>
      </c>
      <c r="H97" s="77">
        <f t="shared" si="18"/>
        <v>0</v>
      </c>
      <c r="I97" s="77">
        <f t="shared" si="18"/>
        <v>0</v>
      </c>
      <c r="J97" s="77">
        <f t="shared" si="18"/>
        <v>0</v>
      </c>
      <c r="K97" s="77">
        <f t="shared" si="18"/>
        <v>0</v>
      </c>
      <c r="L97" s="64"/>
      <c r="M97" s="65"/>
    </row>
    <row r="98" spans="1:13" ht="12.75">
      <c r="A98" s="72" t="s">
        <v>72</v>
      </c>
      <c r="B98" s="61"/>
      <c r="C98" s="62" t="s">
        <v>134</v>
      </c>
      <c r="D98" s="63">
        <v>1000</v>
      </c>
      <c r="E98" s="63"/>
      <c r="F98" s="63"/>
      <c r="G98" s="63"/>
      <c r="H98" s="63"/>
      <c r="I98" s="63"/>
      <c r="J98" s="63"/>
      <c r="K98" s="64"/>
      <c r="L98" s="64"/>
      <c r="M98" s="65"/>
    </row>
    <row r="99" spans="1:13" ht="12.75">
      <c r="A99" s="87" t="s">
        <v>135</v>
      </c>
      <c r="B99" s="88"/>
      <c r="C99" s="89"/>
      <c r="D99" s="77">
        <f>D98</f>
        <v>1000</v>
      </c>
      <c r="E99" s="77">
        <f aca="true" t="shared" si="19" ref="E99:K99">E98</f>
        <v>0</v>
      </c>
      <c r="F99" s="77">
        <f t="shared" si="19"/>
        <v>0</v>
      </c>
      <c r="G99" s="77">
        <f t="shared" si="19"/>
        <v>0</v>
      </c>
      <c r="H99" s="77">
        <f t="shared" si="19"/>
        <v>0</v>
      </c>
      <c r="I99" s="77">
        <f t="shared" si="19"/>
        <v>0</v>
      </c>
      <c r="J99" s="77">
        <f t="shared" si="19"/>
        <v>0</v>
      </c>
      <c r="K99" s="77">
        <f t="shared" si="19"/>
        <v>0</v>
      </c>
      <c r="L99" s="64"/>
      <c r="M99" s="65"/>
    </row>
    <row r="100" spans="1:13" ht="26.25" thickBot="1">
      <c r="A100" s="50" t="s">
        <v>136</v>
      </c>
      <c r="B100" s="90"/>
      <c r="C100" s="91"/>
      <c r="D100" s="92"/>
      <c r="E100" s="92"/>
      <c r="F100" s="92" t="s">
        <v>14</v>
      </c>
      <c r="G100" s="92" t="s">
        <v>14</v>
      </c>
      <c r="H100" s="92" t="str">
        <f>F100</f>
        <v> </v>
      </c>
      <c r="I100" s="92" t="s">
        <v>14</v>
      </c>
      <c r="J100" s="92">
        <f>H15-J26</f>
        <v>209884.01000000013</v>
      </c>
      <c r="K100" s="93"/>
      <c r="L100" s="93"/>
      <c r="M100" s="94"/>
    </row>
    <row r="101" spans="1:13" ht="11.25" customHeight="1">
      <c r="A101" s="2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</row>
    <row r="102" spans="1:13" ht="12.75">
      <c r="A102" s="127" t="s">
        <v>137</v>
      </c>
      <c r="B102" s="127"/>
      <c r="C102" s="127"/>
      <c r="D102" s="127"/>
      <c r="E102" s="127"/>
      <c r="F102" s="127"/>
      <c r="G102" s="127"/>
      <c r="H102" s="127"/>
      <c r="I102" s="127"/>
      <c r="J102" s="1"/>
      <c r="K102" s="1"/>
      <c r="L102" s="2"/>
      <c r="M102" s="2"/>
    </row>
    <row r="103" ht="5.25" customHeight="1"/>
    <row r="104" spans="1:11" ht="23.25" customHeight="1">
      <c r="A104" s="96" t="s">
        <v>21</v>
      </c>
      <c r="B104" s="97" t="s">
        <v>22</v>
      </c>
      <c r="C104" s="97" t="s">
        <v>138</v>
      </c>
      <c r="D104" s="98" t="s">
        <v>139</v>
      </c>
      <c r="E104" s="120" t="s">
        <v>25</v>
      </c>
      <c r="F104" s="120"/>
      <c r="G104" s="120"/>
      <c r="H104" s="120"/>
      <c r="I104" s="98" t="s">
        <v>51</v>
      </c>
      <c r="J104" s="99"/>
      <c r="K104" s="100"/>
    </row>
    <row r="105" spans="1:11" ht="127.5">
      <c r="A105" s="96"/>
      <c r="B105" s="97"/>
      <c r="C105" s="97"/>
      <c r="D105" s="98"/>
      <c r="E105" s="98" t="s">
        <v>140</v>
      </c>
      <c r="F105" s="98" t="s">
        <v>28</v>
      </c>
      <c r="G105" s="98" t="s">
        <v>52</v>
      </c>
      <c r="H105" s="98" t="s">
        <v>30</v>
      </c>
      <c r="I105" s="98"/>
      <c r="J105" s="99"/>
      <c r="K105" s="100"/>
    </row>
    <row r="106" spans="1:11" ht="13.5" thickBot="1">
      <c r="A106" s="16" t="s">
        <v>31</v>
      </c>
      <c r="B106" s="16" t="s">
        <v>32</v>
      </c>
      <c r="C106" s="16" t="s">
        <v>33</v>
      </c>
      <c r="D106" s="17" t="s">
        <v>34</v>
      </c>
      <c r="E106" s="17" t="s">
        <v>35</v>
      </c>
      <c r="F106" s="17" t="s">
        <v>36</v>
      </c>
      <c r="G106" s="17" t="s">
        <v>37</v>
      </c>
      <c r="H106" s="17" t="s">
        <v>38</v>
      </c>
      <c r="I106" s="17" t="s">
        <v>39</v>
      </c>
      <c r="J106" s="18"/>
      <c r="K106" s="19"/>
    </row>
    <row r="107" spans="1:11" ht="24">
      <c r="A107" s="101" t="s">
        <v>141</v>
      </c>
      <c r="B107" s="21"/>
      <c r="C107" s="22"/>
      <c r="D107" s="23" t="s">
        <v>41</v>
      </c>
      <c r="E107" s="23" t="s">
        <v>41</v>
      </c>
      <c r="F107" s="23" t="s">
        <v>41</v>
      </c>
      <c r="G107" s="23" t="s">
        <v>41</v>
      </c>
      <c r="H107" s="24">
        <f>H114+H115</f>
        <v>-209884.01000000013</v>
      </c>
      <c r="I107" s="25" t="s">
        <v>41</v>
      </c>
      <c r="J107" s="26"/>
      <c r="K107" s="27"/>
    </row>
    <row r="108" spans="1:11" ht="12" customHeight="1">
      <c r="A108" s="102" t="s">
        <v>42</v>
      </c>
      <c r="B108" s="103"/>
      <c r="C108" s="104"/>
      <c r="D108" s="58"/>
      <c r="E108" s="58"/>
      <c r="F108" s="58"/>
      <c r="G108" s="58"/>
      <c r="H108" s="58"/>
      <c r="I108" s="59"/>
      <c r="J108" s="41"/>
      <c r="K108" s="42"/>
    </row>
    <row r="109" spans="1:11" ht="36">
      <c r="A109" s="101" t="s">
        <v>142</v>
      </c>
      <c r="B109" s="29"/>
      <c r="C109" s="30"/>
      <c r="D109" s="31" t="s">
        <v>41</v>
      </c>
      <c r="E109" s="31" t="s">
        <v>41</v>
      </c>
      <c r="F109" s="31" t="s">
        <v>41</v>
      </c>
      <c r="G109" s="31" t="s">
        <v>41</v>
      </c>
      <c r="H109" s="31" t="s">
        <v>41</v>
      </c>
      <c r="I109" s="33" t="s">
        <v>41</v>
      </c>
      <c r="J109" s="26"/>
      <c r="K109" s="27"/>
    </row>
    <row r="110" spans="1:11" ht="36">
      <c r="A110" s="101" t="s">
        <v>143</v>
      </c>
      <c r="B110" s="29"/>
      <c r="C110" s="30"/>
      <c r="D110" s="31" t="s">
        <v>41</v>
      </c>
      <c r="E110" s="31" t="s">
        <v>41</v>
      </c>
      <c r="F110" s="31" t="s">
        <v>41</v>
      </c>
      <c r="G110" s="31" t="s">
        <v>41</v>
      </c>
      <c r="H110" s="31" t="s">
        <v>41</v>
      </c>
      <c r="I110" s="33" t="s">
        <v>41</v>
      </c>
      <c r="J110" s="26"/>
      <c r="K110" s="27"/>
    </row>
    <row r="111" spans="1:11" ht="12.75">
      <c r="A111" s="101" t="s">
        <v>144</v>
      </c>
      <c r="B111" s="29"/>
      <c r="C111" s="30"/>
      <c r="D111" s="31" t="s">
        <v>41</v>
      </c>
      <c r="E111" s="31" t="s">
        <v>41</v>
      </c>
      <c r="F111" s="31" t="s">
        <v>41</v>
      </c>
      <c r="G111" s="31" t="s">
        <v>41</v>
      </c>
      <c r="H111" s="31" t="s">
        <v>41</v>
      </c>
      <c r="I111" s="33" t="s">
        <v>41</v>
      </c>
      <c r="J111" s="26"/>
      <c r="K111" s="27"/>
    </row>
    <row r="112" spans="1:11" ht="12.75">
      <c r="A112" s="101" t="s">
        <v>145</v>
      </c>
      <c r="B112" s="29"/>
      <c r="C112" s="105"/>
      <c r="D112" s="31" t="s">
        <v>41</v>
      </c>
      <c r="E112" s="31" t="s">
        <v>41</v>
      </c>
      <c r="F112" s="31" t="s">
        <v>41</v>
      </c>
      <c r="G112" s="31" t="s">
        <v>41</v>
      </c>
      <c r="H112" s="31" t="s">
        <v>41</v>
      </c>
      <c r="I112" s="33" t="s">
        <v>41</v>
      </c>
      <c r="J112" s="26"/>
      <c r="K112" s="27"/>
    </row>
    <row r="113" spans="1:11" ht="36">
      <c r="A113" s="101" t="s">
        <v>146</v>
      </c>
      <c r="B113" s="106"/>
      <c r="C113" s="105"/>
      <c r="D113" s="31" t="s">
        <v>41</v>
      </c>
      <c r="E113" s="31" t="s">
        <v>41</v>
      </c>
      <c r="F113" s="31" t="s">
        <v>41</v>
      </c>
      <c r="G113" s="31" t="s">
        <v>41</v>
      </c>
      <c r="H113" s="31" t="s">
        <v>41</v>
      </c>
      <c r="I113" s="33" t="s">
        <v>41</v>
      </c>
      <c r="J113" s="26"/>
      <c r="K113" s="27"/>
    </row>
    <row r="114" spans="1:11" ht="38.25">
      <c r="A114" s="107" t="s">
        <v>147</v>
      </c>
      <c r="B114" s="73"/>
      <c r="C114" s="105"/>
      <c r="D114" s="31" t="s">
        <v>41</v>
      </c>
      <c r="E114" s="31" t="s">
        <v>41</v>
      </c>
      <c r="F114" s="31" t="s">
        <v>41</v>
      </c>
      <c r="G114" s="31" t="s">
        <v>41</v>
      </c>
      <c r="H114" s="32">
        <f>J113-H15</f>
        <v>-876249.7200000001</v>
      </c>
      <c r="I114" s="33" t="s">
        <v>41</v>
      </c>
      <c r="J114" s="26"/>
      <c r="K114" s="27"/>
    </row>
    <row r="115" spans="1:11" ht="38.25">
      <c r="A115" s="107" t="s">
        <v>148</v>
      </c>
      <c r="B115" s="73"/>
      <c r="C115" s="105"/>
      <c r="D115" s="31" t="s">
        <v>41</v>
      </c>
      <c r="E115" s="31" t="s">
        <v>41</v>
      </c>
      <c r="F115" s="31" t="s">
        <v>41</v>
      </c>
      <c r="G115" s="31" t="s">
        <v>41</v>
      </c>
      <c r="H115" s="32">
        <f>J26</f>
        <v>666365.71</v>
      </c>
      <c r="I115" s="33" t="s">
        <v>41</v>
      </c>
      <c r="J115" s="26"/>
      <c r="K115" s="27"/>
    </row>
    <row r="116" spans="1:11" ht="24">
      <c r="A116" s="101" t="s">
        <v>149</v>
      </c>
      <c r="B116" s="73"/>
      <c r="C116" s="105"/>
      <c r="D116" s="31" t="s">
        <v>41</v>
      </c>
      <c r="E116" s="31" t="s">
        <v>41</v>
      </c>
      <c r="F116" s="31" t="s">
        <v>41</v>
      </c>
      <c r="G116" s="31" t="s">
        <v>41</v>
      </c>
      <c r="H116" s="31" t="s">
        <v>41</v>
      </c>
      <c r="I116" s="33" t="s">
        <v>41</v>
      </c>
      <c r="J116" s="26"/>
      <c r="K116" s="27"/>
    </row>
    <row r="117" spans="1:11" ht="38.25">
      <c r="A117" s="107" t="s">
        <v>150</v>
      </c>
      <c r="B117" s="73"/>
      <c r="C117" s="105"/>
      <c r="D117" s="31" t="s">
        <v>41</v>
      </c>
      <c r="E117" s="31" t="s">
        <v>41</v>
      </c>
      <c r="F117" s="31" t="s">
        <v>41</v>
      </c>
      <c r="G117" s="31" t="s">
        <v>41</v>
      </c>
      <c r="H117" s="31" t="s">
        <v>41</v>
      </c>
      <c r="I117" s="33" t="s">
        <v>41</v>
      </c>
      <c r="J117" s="26"/>
      <c r="K117" s="27"/>
    </row>
    <row r="118" spans="1:11" ht="39" thickBot="1">
      <c r="A118" s="107" t="s">
        <v>151</v>
      </c>
      <c r="B118" s="108"/>
      <c r="C118" s="105"/>
      <c r="D118" s="31" t="s">
        <v>41</v>
      </c>
      <c r="E118" s="31" t="s">
        <v>41</v>
      </c>
      <c r="F118" s="31" t="s">
        <v>41</v>
      </c>
      <c r="G118" s="31" t="s">
        <v>41</v>
      </c>
      <c r="H118" s="31" t="s">
        <v>41</v>
      </c>
      <c r="I118" s="33" t="s">
        <v>41</v>
      </c>
      <c r="J118" s="26"/>
      <c r="K118" s="27"/>
    </row>
    <row r="119" spans="2:11" ht="12.75">
      <c r="B119" s="109"/>
      <c r="C119" s="109"/>
      <c r="D119" s="95"/>
      <c r="E119" s="95"/>
      <c r="F119" s="95"/>
      <c r="G119" s="95"/>
      <c r="H119" s="95"/>
      <c r="I119" s="95"/>
      <c r="J119" s="41"/>
      <c r="K119" s="42"/>
    </row>
    <row r="120" spans="1:5" ht="12.75">
      <c r="A120" s="110" t="s">
        <v>152</v>
      </c>
      <c r="C120" s="111" t="s">
        <v>153</v>
      </c>
      <c r="E120" s="112" t="s">
        <v>154</v>
      </c>
    </row>
    <row r="121" spans="5:11" ht="12.75">
      <c r="E121" s="112" t="s">
        <v>155</v>
      </c>
      <c r="I121" s="113" t="s">
        <v>14</v>
      </c>
      <c r="J121" s="113"/>
      <c r="K121" s="111"/>
    </row>
    <row r="123" spans="1:13" ht="12.75">
      <c r="A123" s="110" t="s">
        <v>156</v>
      </c>
      <c r="C123" t="s">
        <v>157</v>
      </c>
      <c r="E123" s="121" t="s">
        <v>158</v>
      </c>
      <c r="F123" s="121"/>
      <c r="G123" s="121"/>
      <c r="H123" s="121"/>
      <c r="I123" s="121"/>
      <c r="J123" s="121"/>
      <c r="K123" s="121"/>
      <c r="L123" s="121"/>
      <c r="M123" s="121"/>
    </row>
    <row r="124" spans="5:13" ht="12.75">
      <c r="E124" s="121"/>
      <c r="F124" s="121"/>
      <c r="G124" s="121"/>
      <c r="H124" s="121"/>
      <c r="I124" s="121"/>
      <c r="J124" s="121"/>
      <c r="K124" s="121"/>
      <c r="L124" s="121"/>
      <c r="M124" s="121"/>
    </row>
    <row r="125" spans="5:13" ht="12.75">
      <c r="E125" s="54"/>
      <c r="I125" s="2" t="s">
        <v>159</v>
      </c>
      <c r="M125" s="114"/>
    </row>
    <row r="126" spans="1:13" ht="14.25">
      <c r="A126" s="115" t="s">
        <v>160</v>
      </c>
      <c r="E126" s="116"/>
      <c r="F126" s="117"/>
      <c r="G126" s="117"/>
      <c r="H126" s="117"/>
      <c r="I126" s="117"/>
      <c r="J126" s="117"/>
      <c r="K126" s="118"/>
      <c r="L126" s="118"/>
      <c r="M126" s="119"/>
    </row>
    <row r="127" ht="4.5" customHeight="1">
      <c r="A127" t="s">
        <v>14</v>
      </c>
    </row>
  </sheetData>
  <mergeCells count="24">
    <mergeCell ref="E23:E24"/>
    <mergeCell ref="I23:I24"/>
    <mergeCell ref="B3:G3"/>
    <mergeCell ref="C4:G4"/>
    <mergeCell ref="C5:G5"/>
    <mergeCell ref="C6:G6"/>
    <mergeCell ref="C7:G7"/>
    <mergeCell ref="C8:G8"/>
    <mergeCell ref="A10:I10"/>
    <mergeCell ref="E12:H12"/>
    <mergeCell ref="A12:A13"/>
    <mergeCell ref="B12:B13"/>
    <mergeCell ref="C12:C13"/>
    <mergeCell ref="D12:D13"/>
    <mergeCell ref="E104:H104"/>
    <mergeCell ref="E123:M124"/>
    <mergeCell ref="A21:I21"/>
    <mergeCell ref="F23:H23"/>
    <mergeCell ref="L23:M23"/>
    <mergeCell ref="A102:I102"/>
    <mergeCell ref="A23:A24"/>
    <mergeCell ref="B23:B24"/>
    <mergeCell ref="C23:C24"/>
    <mergeCell ref="D23:D24"/>
  </mergeCells>
  <printOptions/>
  <pageMargins left="0.75" right="0.56" top="0.5" bottom="0.16" header="0.34" footer="0.5"/>
  <pageSetup fitToHeight="4" horizontalDpi="600" verticalDpi="600" orientation="landscape" paperSize="9" scale="62" r:id="rId2"/>
  <rowBreaks count="1" manualBreakCount="1">
    <brk id="4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рабочий1</cp:lastModifiedBy>
  <dcterms:created xsi:type="dcterms:W3CDTF">2011-06-06T04:16:36Z</dcterms:created>
  <dcterms:modified xsi:type="dcterms:W3CDTF">2011-06-07T11:41:55Z</dcterms:modified>
  <cp:category/>
  <cp:version/>
  <cp:contentType/>
  <cp:contentStatus/>
</cp:coreProperties>
</file>