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<sst xmlns="http://schemas.openxmlformats.org/spreadsheetml/2006/main" count="429" uniqueCount="284">
  <si>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</si>
  <si>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</si>
  <si>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</si>
  <si>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</si>
  <si>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</si>
  <si>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</si>
  <si>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</si>
  <si>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</si>
  <si>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</si>
  <si>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</si>
  <si>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</si>
  <si>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</si>
  <si>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</si>
  <si>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</si>
  <si>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</si>
  <si>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</si>
  <si>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</si>
  <si>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</si>
  <si>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</si>
  <si>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</si>
  <si>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</si>
  <si>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</si>
  <si>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</si>
  <si>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</si>
  <si>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</si>
  <si>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</si>
  <si>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</si>
  <si>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</si>
  <si>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</si>
  <si>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</si>
  <si>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</si>
  <si>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</si>
  <si>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</si>
  <si>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</si>
  <si>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</si>
  <si>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</si>
  <si>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</si>
  <si>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</si>
  <si>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</si>
  <si>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</si>
  <si>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</si>
  <si>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</si>
  <si>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</si>
  <si>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</si>
  <si>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</si>
  <si>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</si>
  <si>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</si>
  <si>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</si>
  <si>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</si>
  <si>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</si>
  <si>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</si>
  <si>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</si>
  <si>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</si>
  <si>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</si>
  <si>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</si>
  <si>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</si>
  <si>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</si>
  <si>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</si>
  <si>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</si>
  <si>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</si>
  <si>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</si>
  <si>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</si>
  <si>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</si>
  <si>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</si>
  <si>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</si>
  <si>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</si>
  <si>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</si>
  <si>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</si>
  <si>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</si>
  <si>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</si>
  <si>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</si>
  <si>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</si>
  <si>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</si>
  <si>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</si>
  <si>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</si>
  <si>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</si>
  <si>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</si>
  <si>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</si>
  <si>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</si>
  <si>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</si>
  <si>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</si>
  <si>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</si>
  <si>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</si>
  <si>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</si>
  <si>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</si>
  <si>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</si>
  <si>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</si>
  <si>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</si>
  <si>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</si>
  <si>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</si>
  <si>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</si>
  <si>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</si>
  <si>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</si>
  <si>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</si>
  <si>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</si>
  <si>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</si>
  <si>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</si>
  <si>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</si>
  <si>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</si>
  <si>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</si>
  <si>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</si>
  <si>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</si>
  <si>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</si>
  <si>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</si>
  <si>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</si>
  <si>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</si>
  <si>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</si>
  <si>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</si>
  <si>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</si>
  <si>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</si>
  <si>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</si>
  <si>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</si>
  <si>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</si>
  <si>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</si>
  <si>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</si>
  <si>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</si>
  <si>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</si>
  <si>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</si>
  <si>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</si>
  <si>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</si>
  <si>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</si>
  <si>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</si>
  <si>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</si>
  <si>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</si>
  <si>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</si>
  <si>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</si>
  <si>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</si>
  <si>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</si>
  <si>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</si>
  <si>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</si>
  <si>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</si>
  <si>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</si>
  <si>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</si>
  <si>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</si>
  <si>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</si>
  <si>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</si>
  <si>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</si>
  <si>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</si>
  <si>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</si>
  <si>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</si>
  <si>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</si>
  <si>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</si>
  <si>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</si>
  <si>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</si>
  <si>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</si>
  <si>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</si>
  <si>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</si>
  <si>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</si>
  <si>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</si>
  <si>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</si>
  <si>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</si>
  <si>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</si>
  <si>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</si>
  <si>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</si>
  <si>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</si>
  <si>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</si>
  <si>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</si>
  <si>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</si>
  <si>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</si>
  <si>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</si>
  <si>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</si>
  <si>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</si>
  <si>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</si>
  <si>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</si>
  <si>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</si>
  <si>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</si>
  <si>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</si>
  <si>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</si>
  <si>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</si>
  <si>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</si>
  <si>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</si>
  <si>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</si>
  <si>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</si>
  <si>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</si>
  <si>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</si>
  <si>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</si>
  <si>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</si>
  <si>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</si>
  <si>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</si>
  <si>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</si>
  <si>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</si>
  <si>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</si>
  <si>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</si>
  <si>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</si>
  <si>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</si>
  <si>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</si>
  <si>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</si>
  <si>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</si>
  <si>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</si>
  <si>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</si>
  <si>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</si>
  <si>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</si>
  <si>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</si>
  <si>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</si>
  <si>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</si>
  <si>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</si>
  <si>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</si>
  <si>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</si>
  <si>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</si>
  <si>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</si>
  <si>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</si>
  <si>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</si>
  <si>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</si>
  <si>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</si>
  <si>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</si>
  <si>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</si>
  <si>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</si>
  <si>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</si>
  <si>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</si>
  <si>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</si>
  <si>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</si>
  <si>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</si>
  <si>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</si>
  <si>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</si>
  <si>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</si>
  <si>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</si>
  <si>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</si>
  <si>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</si>
  <si>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</si>
  <si>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</si>
  <si>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</si>
  <si>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</si>
  <si>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</si>
  <si>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</si>
  <si>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</si>
  <si>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</si>
  <si>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</si>
  <si>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</si>
  <si>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</si>
  <si>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</si>
  <si>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</si>
  <si>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</si>
  <si>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</si>
  <si>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</si>
  <si>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</si>
  <si>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</si>
  <si>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</si>
  <si>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</si>
  <si>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</si>
  <si>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</si>
  <si>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</si>
  <si>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</si>
  <si>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</si>
  <si>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</si>
  <si>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</si>
  <si>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</si>
  <si>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</si>
  <si>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</si>
  <si>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</si>
  <si>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</si>
  <si>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</si>
  <si>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</si>
  <si>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</si>
  <si>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</si>
  <si>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</si>
  <si>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</si>
  <si>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</si>
  <si>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</si>
  <si>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</si>
  <si>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</si>
  <si>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</si>
  <si>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</si>
  <si>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</si>
  <si>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</si>
  <si>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</si>
  <si>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</si>
  <si>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</si>
  <si>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</si>
  <si>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</si>
  <si>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</si>
  <si>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</si>
  <si>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</si>
  <si>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</si>
  <si>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</si>
  <si>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</si>
  <si>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</si>
  <si>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</si>
  <si>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</si>
  <si>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</si>
  <si>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</si>
  <si>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на 01.03.2014</t>
  </si>
  <si>
    <t>план на 01.03.2014</t>
  </si>
  <si>
    <t>исполнение на 01.03.2014</t>
  </si>
  <si>
    <t>00011301995100000130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</si>
</sst>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6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4" fontId="8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1" fillId="24" borderId="10" xfId="0" applyNumberFormat="1" applyFont="1" applyFill="1" applyBorder="1" applyAlignment="1">
      <alignment horizontal="center" shrinkToFit="1"/>
    </xf>
    <xf numFmtId="4" fontId="11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4" fontId="9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24" borderId="11" xfId="0" applyFont="1" applyFill="1" applyBorder="1" applyAlignment="1">
      <alignment shrinkToFit="1"/>
    </xf>
    <xf numFmtId="0" fontId="12" fillId="24" borderId="11" xfId="0" applyFont="1" applyFill="1" applyBorder="1" applyAlignment="1">
      <alignment shrinkToFit="1"/>
    </xf>
    <xf numFmtId="0" fontId="13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9" fillId="0" borderId="0" xfId="0" applyFont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24" borderId="0" xfId="0" applyFont="1" applyFill="1" applyBorder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right" shrinkToFit="1"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0" fontId="19" fillId="0" borderId="0" xfId="0" applyFont="1" applyAlignment="1">
      <alignment shrinkToFit="1"/>
    </xf>
    <xf numFmtId="0" fontId="16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shrinkToFi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showGridLines="0" tabSelected="1" view="pageBreakPreview" zoomScaleSheetLayoutView="100" workbookViewId="0" topLeftCell="A1">
      <selection activeCell="G23" sqref="G23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5" t="s">
        <v>240</v>
      </c>
      <c r="B2" s="65"/>
      <c r="C2" s="65"/>
      <c r="D2" s="65"/>
      <c r="E2" s="65"/>
      <c r="F2" s="65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6" t="s">
        <v>280</v>
      </c>
      <c r="B4" s="66"/>
      <c r="C4" s="66"/>
      <c r="D4" s="66"/>
      <c r="E4" s="66"/>
      <c r="F4" s="66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4" t="s">
        <v>0</v>
      </c>
      <c r="B6" s="64"/>
      <c r="C6" s="64"/>
      <c r="D6" s="64"/>
      <c r="E6" s="64"/>
      <c r="F6" s="64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281</v>
      </c>
      <c r="E8" s="57" t="s">
        <v>282</v>
      </c>
      <c r="F8" s="50" t="s">
        <v>149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D11+D54</f>
        <v>2619700</v>
      </c>
      <c r="E10" s="7">
        <f>E11+E54</f>
        <v>271083.58</v>
      </c>
      <c r="F10" s="7">
        <f aca="true" t="shared" si="0" ref="F10:F39">E10/D10*100</f>
        <v>10.347886399206017</v>
      </c>
    </row>
    <row r="11" spans="1:6" s="46" customFormat="1" ht="15">
      <c r="A11" s="45" t="s">
        <v>150</v>
      </c>
      <c r="B11" s="52"/>
      <c r="C11" s="52"/>
      <c r="D11" s="7">
        <f>D12+D37</f>
        <v>624000</v>
      </c>
      <c r="E11" s="7">
        <f>E12+E37</f>
        <v>10494.58</v>
      </c>
      <c r="F11" s="7">
        <f t="shared" si="0"/>
        <v>1.6818237179487179</v>
      </c>
    </row>
    <row r="12" spans="1:6" s="46" customFormat="1" ht="15">
      <c r="A12" s="45" t="s">
        <v>151</v>
      </c>
      <c r="B12" s="52"/>
      <c r="C12" s="52"/>
      <c r="D12" s="7">
        <f>D13+D17+D26+D29+D33+D35</f>
        <v>549000</v>
      </c>
      <c r="E12" s="7">
        <f>E13+E17+E26+E29+E33+E35</f>
        <v>-9954.38</v>
      </c>
      <c r="F12" s="7">
        <f t="shared" si="0"/>
        <v>-1.813183970856102</v>
      </c>
    </row>
    <row r="13" spans="1:6" s="46" customFormat="1" ht="15">
      <c r="A13" s="45" t="s">
        <v>152</v>
      </c>
      <c r="B13" s="52"/>
      <c r="C13" s="52" t="s">
        <v>153</v>
      </c>
      <c r="D13" s="7">
        <f>SUM(D14:D16)</f>
        <v>113800</v>
      </c>
      <c r="E13" s="7">
        <f>SUM(E14:E16)</f>
        <v>-54623.49</v>
      </c>
      <c r="F13" s="7">
        <f t="shared" si="0"/>
        <v>-47.9995518453427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-54623.49</v>
      </c>
      <c r="F14" s="4">
        <f t="shared" si="0"/>
        <v>-48.21137687555163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0</v>
      </c>
      <c r="F16" s="4">
        <f t="shared" si="0"/>
        <v>0</v>
      </c>
    </row>
    <row r="17" spans="1:6" s="21" customFormat="1" ht="15">
      <c r="A17" s="36"/>
      <c r="B17" s="1"/>
      <c r="C17" s="5" t="s">
        <v>264</v>
      </c>
      <c r="D17" s="6">
        <f>SUM(D18:D25)</f>
        <v>190500</v>
      </c>
      <c r="E17" s="6">
        <f>SUM(E18:E25)</f>
        <v>27088.989999999998</v>
      </c>
      <c r="F17" s="4">
        <f t="shared" si="0"/>
        <v>14.219942257217847</v>
      </c>
    </row>
    <row r="18" spans="1:6" s="21" customFormat="1" ht="15" hidden="1">
      <c r="A18" s="56" t="s">
        <v>265</v>
      </c>
      <c r="B18" s="1" t="s">
        <v>6</v>
      </c>
      <c r="C18" s="2" t="s">
        <v>266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5" hidden="1">
      <c r="A19" s="56" t="s">
        <v>267</v>
      </c>
      <c r="B19" s="1" t="s">
        <v>6</v>
      </c>
      <c r="C19" s="2" t="s">
        <v>268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5" hidden="1">
      <c r="A20" s="56" t="s">
        <v>269</v>
      </c>
      <c r="B20" s="1" t="s">
        <v>6</v>
      </c>
      <c r="C20" s="2" t="s">
        <v>270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271</v>
      </c>
      <c r="B21" s="1" t="s">
        <v>6</v>
      </c>
      <c r="C21" s="2" t="s">
        <v>272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273</v>
      </c>
      <c r="B22" s="1" t="s">
        <v>6</v>
      </c>
      <c r="C22" s="2" t="s">
        <v>274</v>
      </c>
      <c r="D22" s="3">
        <v>65000</v>
      </c>
      <c r="E22" s="3">
        <v>10409.37</v>
      </c>
      <c r="F22" s="4">
        <f t="shared" si="0"/>
        <v>16.014415384615386</v>
      </c>
    </row>
    <row r="23" spans="1:6" s="21" customFormat="1" ht="48">
      <c r="A23" s="36" t="s">
        <v>273</v>
      </c>
      <c r="B23" s="1" t="s">
        <v>6</v>
      </c>
      <c r="C23" s="2" t="s">
        <v>276</v>
      </c>
      <c r="D23" s="3">
        <v>33000</v>
      </c>
      <c r="E23" s="3">
        <v>171.57</v>
      </c>
      <c r="F23" s="4">
        <f t="shared" si="0"/>
        <v>0.5199090909090909</v>
      </c>
    </row>
    <row r="24" spans="1:6" s="21" customFormat="1" ht="48">
      <c r="A24" s="62" t="s">
        <v>275</v>
      </c>
      <c r="B24" s="1"/>
      <c r="C24" s="2" t="s">
        <v>277</v>
      </c>
      <c r="D24" s="3">
        <v>65000</v>
      </c>
      <c r="E24" s="3">
        <v>16507.59</v>
      </c>
      <c r="F24" s="4">
        <f t="shared" si="0"/>
        <v>25.39629230769231</v>
      </c>
    </row>
    <row r="25" spans="1:6" s="21" customFormat="1" ht="48">
      <c r="A25" s="62" t="s">
        <v>278</v>
      </c>
      <c r="B25" s="1"/>
      <c r="C25" s="2" t="s">
        <v>279</v>
      </c>
      <c r="D25" s="3">
        <v>27500</v>
      </c>
      <c r="E25" s="3">
        <v>0.46</v>
      </c>
      <c r="F25" s="4">
        <f t="shared" si="0"/>
        <v>0.001672727272727273</v>
      </c>
    </row>
    <row r="26" spans="2:6" s="46" customFormat="1" ht="15">
      <c r="B26" s="1" t="s">
        <v>6</v>
      </c>
      <c r="C26" s="5" t="s">
        <v>154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5">
      <c r="A29" s="45"/>
      <c r="B29" s="53"/>
      <c r="C29" s="5" t="s">
        <v>155</v>
      </c>
      <c r="D29" s="6">
        <f>SUM(D30:D32)</f>
        <v>234600</v>
      </c>
      <c r="E29" s="6">
        <f>SUM(E30:E32)</f>
        <v>16180.12</v>
      </c>
      <c r="F29" s="7">
        <f t="shared" si="0"/>
        <v>6.896896845694799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1618.44</v>
      </c>
      <c r="F30" s="4">
        <f t="shared" si="0"/>
        <v>4.584815864022663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14114.09</v>
      </c>
      <c r="F31" s="4">
        <f t="shared" si="0"/>
        <v>7.2640710241893975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447.59</v>
      </c>
      <c r="F32" s="4">
        <f t="shared" si="0"/>
        <v>8.9518</v>
      </c>
    </row>
    <row r="33" spans="1:6" s="46" customFormat="1" ht="15">
      <c r="A33" s="45"/>
      <c r="B33" s="53"/>
      <c r="C33" s="5" t="s">
        <v>156</v>
      </c>
      <c r="D33" s="6">
        <f>D34</f>
        <v>9200</v>
      </c>
      <c r="E33" s="6">
        <f>E34</f>
        <v>1400</v>
      </c>
      <c r="F33" s="7">
        <f t="shared" si="0"/>
        <v>15.217391304347828</v>
      </c>
    </row>
    <row r="34" spans="1:6" s="21" customFormat="1" ht="48">
      <c r="A34" s="36" t="s">
        <v>24</v>
      </c>
      <c r="B34" s="1" t="s">
        <v>6</v>
      </c>
      <c r="C34" s="2" t="s">
        <v>25</v>
      </c>
      <c r="D34" s="3">
        <v>9200</v>
      </c>
      <c r="E34" s="3">
        <v>1400</v>
      </c>
      <c r="F34" s="4">
        <f t="shared" si="0"/>
        <v>15.217391304347828</v>
      </c>
    </row>
    <row r="35" spans="1:6" s="46" customFormat="1" ht="15">
      <c r="A35" s="45"/>
      <c r="B35" s="53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26</v>
      </c>
      <c r="B36" s="1" t="s">
        <v>6</v>
      </c>
      <c r="C36" s="2" t="s">
        <v>27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5">
      <c r="A37" s="45" t="s">
        <v>168</v>
      </c>
      <c r="B37" s="53"/>
      <c r="C37" s="5" t="s">
        <v>4</v>
      </c>
      <c r="D37" s="6">
        <f>D38+D42+D44+D50</f>
        <v>75000</v>
      </c>
      <c r="E37" s="6">
        <f>E38+E42+E44+E50</f>
        <v>20448.96</v>
      </c>
      <c r="F37" s="7">
        <f t="shared" si="0"/>
        <v>27.265279999999997</v>
      </c>
    </row>
    <row r="38" spans="1:6" s="46" customFormat="1" ht="24">
      <c r="A38" s="45" t="s">
        <v>169</v>
      </c>
      <c r="B38" s="53"/>
      <c r="C38" s="5" t="s">
        <v>158</v>
      </c>
      <c r="D38" s="6">
        <f>SUM(D39:D41)</f>
        <v>75000</v>
      </c>
      <c r="E38" s="6">
        <f>SUM(E39:E41)</f>
        <v>8955.43</v>
      </c>
      <c r="F38" s="7">
        <f t="shared" si="0"/>
        <v>11.940573333333333</v>
      </c>
    </row>
    <row r="39" spans="1:6" s="21" customFormat="1" ht="48">
      <c r="A39" s="36" t="s">
        <v>28</v>
      </c>
      <c r="B39" s="1" t="s">
        <v>6</v>
      </c>
      <c r="C39" s="2" t="s">
        <v>29</v>
      </c>
      <c r="D39" s="3">
        <v>45000</v>
      </c>
      <c r="E39" s="3">
        <v>5493.29</v>
      </c>
      <c r="F39" s="4">
        <f t="shared" si="0"/>
        <v>12.20731111111111</v>
      </c>
    </row>
    <row r="40" spans="1:6" s="21" customFormat="1" ht="48">
      <c r="A40" s="36" t="s">
        <v>30</v>
      </c>
      <c r="B40" s="1" t="s">
        <v>6</v>
      </c>
      <c r="C40" s="2" t="s">
        <v>31</v>
      </c>
      <c r="D40" s="3"/>
      <c r="E40" s="3"/>
      <c r="F40" s="4">
        <v>0</v>
      </c>
    </row>
    <row r="41" spans="1:6" s="21" customFormat="1" ht="48">
      <c r="A41" s="36" t="s">
        <v>32</v>
      </c>
      <c r="B41" s="1" t="s">
        <v>6</v>
      </c>
      <c r="C41" s="2" t="s">
        <v>33</v>
      </c>
      <c r="D41" s="3">
        <v>30000</v>
      </c>
      <c r="E41" s="3">
        <v>3462.14</v>
      </c>
      <c r="F41" s="4">
        <f aca="true" t="shared" si="1" ref="F41:F50">E41/D41*100</f>
        <v>11.540466666666667</v>
      </c>
    </row>
    <row r="42" spans="1:6" s="46" customFormat="1" ht="15">
      <c r="A42" s="45"/>
      <c r="B42" s="53"/>
      <c r="C42" s="5" t="s">
        <v>159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34</v>
      </c>
      <c r="B43" s="1" t="s">
        <v>6</v>
      </c>
      <c r="C43" s="2" t="s">
        <v>283</v>
      </c>
      <c r="D43" s="3"/>
      <c r="E43" s="3">
        <v>11493.53</v>
      </c>
      <c r="F43" s="4" t="e">
        <f t="shared" si="1"/>
        <v>#DIV/0!</v>
      </c>
    </row>
    <row r="44" spans="1:6" s="46" customFormat="1" ht="15">
      <c r="A44" s="45"/>
      <c r="B44" s="53"/>
      <c r="C44" s="5" t="s">
        <v>160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35</v>
      </c>
      <c r="B45" s="1" t="s">
        <v>6</v>
      </c>
      <c r="C45" s="2" t="s">
        <v>36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36">
      <c r="A46" s="56" t="s">
        <v>37</v>
      </c>
      <c r="B46" s="1" t="s">
        <v>6</v>
      </c>
      <c r="C46" s="2" t="s">
        <v>38</v>
      </c>
      <c r="D46" s="3"/>
      <c r="E46" s="3"/>
      <c r="F46" s="4" t="e">
        <f>E46/D46*100</f>
        <v>#DIV/0!</v>
      </c>
    </row>
    <row r="47" spans="1:6" s="21" customFormat="1" ht="24">
      <c r="A47" s="56" t="s">
        <v>243</v>
      </c>
      <c r="B47" s="1">
        <v>10</v>
      </c>
      <c r="C47" s="2" t="s">
        <v>244</v>
      </c>
      <c r="D47" s="3">
        <v>0</v>
      </c>
      <c r="E47" s="3">
        <v>0</v>
      </c>
      <c r="F47" s="4"/>
    </row>
    <row r="48" spans="1:6" s="21" customFormat="1" ht="15">
      <c r="A48" s="56"/>
      <c r="B48" s="1"/>
      <c r="C48" s="5" t="s">
        <v>261</v>
      </c>
      <c r="D48" s="3"/>
      <c r="E48" s="3"/>
      <c r="F48" s="4"/>
    </row>
    <row r="49" spans="1:6" s="21" customFormat="1" ht="36">
      <c r="A49" s="56" t="s">
        <v>262</v>
      </c>
      <c r="B49" s="1" t="s">
        <v>6</v>
      </c>
      <c r="C49" s="2" t="s">
        <v>263</v>
      </c>
      <c r="D49" s="3"/>
      <c r="E49" s="3"/>
      <c r="F49" s="4"/>
    </row>
    <row r="50" spans="1:6" s="46" customFormat="1" ht="15">
      <c r="A50" s="45"/>
      <c r="B50" s="53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5">
      <c r="A51" s="36" t="s">
        <v>39</v>
      </c>
      <c r="B51" s="1" t="s">
        <v>6</v>
      </c>
      <c r="C51" s="2" t="s">
        <v>40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5">
      <c r="A53" s="36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5">
      <c r="A54" s="55" t="s">
        <v>170</v>
      </c>
      <c r="B54" s="53"/>
      <c r="C54" s="5" t="s">
        <v>69</v>
      </c>
      <c r="D54" s="6">
        <f>D55+D76</f>
        <v>1995700</v>
      </c>
      <c r="E54" s="6">
        <f>E55+E76</f>
        <v>260589</v>
      </c>
      <c r="F54" s="7"/>
    </row>
    <row r="55" spans="1:6" s="46" customFormat="1" ht="15">
      <c r="A55" s="45" t="s">
        <v>259</v>
      </c>
      <c r="B55" s="53"/>
      <c r="C55" s="5" t="s">
        <v>162</v>
      </c>
      <c r="D55" s="6">
        <f>D56+D59+D66+D70+D74</f>
        <v>1995700</v>
      </c>
      <c r="E55" s="6">
        <f>E56+E59+E66+E70+E74+E77</f>
        <v>265700</v>
      </c>
      <c r="F55" s="7">
        <f t="shared" si="2"/>
        <v>13.31362429222829</v>
      </c>
    </row>
    <row r="56" spans="1:6" s="46" customFormat="1" ht="15">
      <c r="A56" s="45" t="s">
        <v>171</v>
      </c>
      <c r="B56" s="53"/>
      <c r="C56" s="5" t="s">
        <v>163</v>
      </c>
      <c r="D56" s="6">
        <f>D57+D58</f>
        <v>1531700</v>
      </c>
      <c r="E56" s="6">
        <f>E57+E58</f>
        <v>255300</v>
      </c>
      <c r="F56" s="7">
        <f t="shared" si="2"/>
        <v>16.66775478226807</v>
      </c>
    </row>
    <row r="57" spans="1:6" s="21" customFormat="1" ht="24">
      <c r="A57" s="36" t="s">
        <v>45</v>
      </c>
      <c r="B57" s="1" t="s">
        <v>6</v>
      </c>
      <c r="C57" s="2" t="s">
        <v>46</v>
      </c>
      <c r="D57" s="3">
        <v>1531700</v>
      </c>
      <c r="E57" s="3">
        <v>255300</v>
      </c>
      <c r="F57" s="4">
        <f t="shared" si="2"/>
        <v>16.66775478226807</v>
      </c>
    </row>
    <row r="58" spans="1:6" s="21" customFormat="1" ht="24">
      <c r="A58" s="36" t="s">
        <v>251</v>
      </c>
      <c r="B58" s="1"/>
      <c r="C58" s="2" t="s">
        <v>252</v>
      </c>
      <c r="D58" s="3">
        <v>0</v>
      </c>
      <c r="E58" s="3">
        <v>0</v>
      </c>
      <c r="F58" s="4" t="e">
        <f t="shared" si="2"/>
        <v>#DIV/0!</v>
      </c>
    </row>
    <row r="59" spans="1:6" s="46" customFormat="1" ht="15">
      <c r="A59" s="45" t="s">
        <v>172</v>
      </c>
      <c r="B59" s="53"/>
      <c r="C59" s="5" t="s">
        <v>164</v>
      </c>
      <c r="D59" s="6">
        <f>SUM(D60:D65)</f>
        <v>401500</v>
      </c>
      <c r="E59" s="6">
        <f>SUM(E60:E65)</f>
        <v>0</v>
      </c>
      <c r="F59" s="7">
        <f t="shared" si="2"/>
        <v>0</v>
      </c>
    </row>
    <row r="60" spans="1:6" s="46" customFormat="1" ht="15">
      <c r="A60" s="36" t="s">
        <v>47</v>
      </c>
      <c r="B60" s="1" t="s">
        <v>6</v>
      </c>
      <c r="C60" s="2" t="s">
        <v>48</v>
      </c>
      <c r="D60" s="3">
        <v>223300</v>
      </c>
      <c r="E60" s="3">
        <v>0</v>
      </c>
      <c r="F60" s="4">
        <f t="shared" si="2"/>
        <v>0</v>
      </c>
    </row>
    <row r="61" spans="1:6" s="21" customFormat="1" ht="15">
      <c r="A61" s="36" t="s">
        <v>49</v>
      </c>
      <c r="B61" s="1" t="s">
        <v>6</v>
      </c>
      <c r="C61" s="2" t="s">
        <v>50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258</v>
      </c>
      <c r="B62" s="59">
        <v>10</v>
      </c>
      <c r="C62" s="60" t="s">
        <v>257</v>
      </c>
      <c r="D62" s="6"/>
      <c r="E62" s="6"/>
      <c r="F62" s="7"/>
    </row>
    <row r="63" spans="1:6" s="21" customFormat="1" ht="24">
      <c r="A63" s="36" t="s">
        <v>51</v>
      </c>
      <c r="B63" s="1" t="s">
        <v>6</v>
      </c>
      <c r="C63" s="2" t="s">
        <v>52</v>
      </c>
      <c r="D63" s="3"/>
      <c r="E63" s="3"/>
      <c r="F63" s="4" t="e">
        <f t="shared" si="2"/>
        <v>#DIV/0!</v>
      </c>
    </row>
    <row r="64" spans="1:6" s="21" customFormat="1" ht="60">
      <c r="A64" s="36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5">
      <c r="A65" s="36" t="s">
        <v>55</v>
      </c>
      <c r="B65" s="1" t="s">
        <v>6</v>
      </c>
      <c r="C65" s="2" t="s">
        <v>56</v>
      </c>
      <c r="D65" s="3">
        <v>178200</v>
      </c>
      <c r="E65" s="3">
        <v>0</v>
      </c>
      <c r="F65" s="4">
        <f t="shared" si="2"/>
        <v>0</v>
      </c>
    </row>
    <row r="66" spans="1:6" s="46" customFormat="1" ht="15">
      <c r="A66" s="45" t="s">
        <v>173</v>
      </c>
      <c r="B66" s="53"/>
      <c r="C66" s="5" t="s">
        <v>165</v>
      </c>
      <c r="D66" s="6">
        <f>SUM(D67:D69)</f>
        <v>62500</v>
      </c>
      <c r="E66" s="6">
        <f>SUM(E67:E69)</f>
        <v>10400</v>
      </c>
      <c r="F66" s="7">
        <f t="shared" si="2"/>
        <v>16.64</v>
      </c>
    </row>
    <row r="67" spans="1:6" s="21" customFormat="1" ht="36">
      <c r="A67" s="36" t="s">
        <v>57</v>
      </c>
      <c r="B67" s="1" t="s">
        <v>6</v>
      </c>
      <c r="C67" s="2" t="s">
        <v>58</v>
      </c>
      <c r="D67" s="3">
        <v>62500</v>
      </c>
      <c r="E67" s="3">
        <v>10400</v>
      </c>
      <c r="F67" s="4">
        <f t="shared" si="2"/>
        <v>16.64</v>
      </c>
    </row>
    <row r="68" spans="1:6" s="21" customFormat="1" ht="24">
      <c r="A68" s="36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5">
      <c r="A70" s="45" t="s">
        <v>174</v>
      </c>
      <c r="B70" s="53"/>
      <c r="C70" s="5" t="s">
        <v>166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254</v>
      </c>
      <c r="B72" s="1" t="s">
        <v>6</v>
      </c>
      <c r="C72" s="2" t="s">
        <v>253</v>
      </c>
      <c r="D72" s="3"/>
      <c r="E72" s="3"/>
      <c r="F72" s="4"/>
    </row>
    <row r="73" spans="1:6" s="21" customFormat="1" ht="36">
      <c r="A73" s="56" t="s">
        <v>256</v>
      </c>
      <c r="B73" s="1" t="s">
        <v>6</v>
      </c>
      <c r="C73" s="2" t="s">
        <v>255</v>
      </c>
      <c r="D73" s="3"/>
      <c r="E73" s="3"/>
      <c r="F73" s="4"/>
    </row>
    <row r="74" spans="1:6" s="46" customFormat="1" ht="15">
      <c r="A74" s="45" t="s">
        <v>175</v>
      </c>
      <c r="B74" s="53"/>
      <c r="C74" s="5" t="s">
        <v>167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65</v>
      </c>
      <c r="B75" s="1" t="s">
        <v>6</v>
      </c>
      <c r="C75" s="2" t="s">
        <v>66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245</v>
      </c>
      <c r="B76" s="1">
        <v>10</v>
      </c>
      <c r="C76" s="2" t="s">
        <v>246</v>
      </c>
      <c r="D76" s="3">
        <v>0</v>
      </c>
      <c r="E76" s="3">
        <v>-5111</v>
      </c>
      <c r="F76" s="4" t="e">
        <f t="shared" si="2"/>
        <v>#DIV/0!</v>
      </c>
    </row>
    <row r="77" spans="1:6" s="21" customFormat="1" ht="36">
      <c r="A77" s="56" t="s">
        <v>250</v>
      </c>
      <c r="B77" s="1">
        <v>10</v>
      </c>
      <c r="C77" s="2" t="s">
        <v>249</v>
      </c>
      <c r="D77" s="3"/>
      <c r="E77" s="3">
        <v>0</v>
      </c>
      <c r="F77" s="4" t="e">
        <f t="shared" si="2"/>
        <v>#DIV/0!</v>
      </c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4.25" customHeight="1">
      <c r="A105" s="38"/>
      <c r="B105" s="16"/>
      <c r="C105" s="17"/>
      <c r="D105" s="18"/>
      <c r="E105" s="18"/>
      <c r="F105" s="19"/>
    </row>
    <row r="106" spans="1:6" s="21" customFormat="1" ht="15" hidden="1">
      <c r="A106" s="38"/>
      <c r="B106" s="16"/>
      <c r="C106" s="17"/>
      <c r="D106" s="18"/>
      <c r="E106" s="18"/>
      <c r="F106" s="19"/>
    </row>
    <row r="107" spans="1:6" s="21" customFormat="1" ht="15" hidden="1">
      <c r="A107" s="38"/>
      <c r="B107" s="16"/>
      <c r="C107" s="17"/>
      <c r="D107" s="18"/>
      <c r="E107" s="18"/>
      <c r="F107" s="19"/>
    </row>
    <row r="108" spans="1:6" s="21" customFormat="1" ht="15" hidden="1">
      <c r="A108" s="38"/>
      <c r="B108" s="16"/>
      <c r="C108" s="17"/>
      <c r="D108" s="18"/>
      <c r="E108" s="18"/>
      <c r="F108" s="19"/>
    </row>
    <row r="109" spans="1:6" s="21" customFormat="1" ht="15" hidden="1">
      <c r="A109" s="38"/>
      <c r="B109" s="16"/>
      <c r="C109" s="17"/>
      <c r="D109" s="18"/>
      <c r="E109" s="18"/>
      <c r="F109" s="19"/>
    </row>
    <row r="110" spans="1:6" s="21" customFormat="1" ht="15" hidden="1">
      <c r="A110" s="38"/>
      <c r="B110" s="16"/>
      <c r="C110" s="17"/>
      <c r="D110" s="18"/>
      <c r="E110" s="18"/>
      <c r="F110" s="19"/>
    </row>
    <row r="111" spans="1:6" s="21" customFormat="1" ht="15" hidden="1">
      <c r="A111" s="38"/>
      <c r="B111" s="16"/>
      <c r="C111" s="17"/>
      <c r="D111" s="18"/>
      <c r="E111" s="18"/>
      <c r="F111" s="19"/>
    </row>
    <row r="112" spans="1:6" s="21" customFormat="1" ht="15" hidden="1">
      <c r="A112" s="38"/>
      <c r="B112" s="16"/>
      <c r="C112" s="17"/>
      <c r="D112" s="18"/>
      <c r="E112" s="18"/>
      <c r="F112" s="19"/>
    </row>
    <row r="113" spans="1:6" s="21" customFormat="1" ht="15" hidden="1">
      <c r="A113" s="38"/>
      <c r="B113" s="16"/>
      <c r="C113" s="17"/>
      <c r="D113" s="18"/>
      <c r="E113" s="18"/>
      <c r="F113" s="19"/>
    </row>
    <row r="114" spans="1:6" s="21" customFormat="1" ht="15" hidden="1">
      <c r="A114" s="38"/>
      <c r="B114" s="16"/>
      <c r="C114" s="17"/>
      <c r="D114" s="18"/>
      <c r="E114" s="18"/>
      <c r="F114" s="19"/>
    </row>
    <row r="115" spans="1:6" s="21" customFormat="1" ht="15" hidden="1">
      <c r="A115" s="38"/>
      <c r="B115" s="16"/>
      <c r="C115" s="17"/>
      <c r="D115" s="18"/>
      <c r="E115" s="18"/>
      <c r="F115" s="19"/>
    </row>
    <row r="116" spans="1:6" s="21" customFormat="1" ht="15" hidden="1">
      <c r="A116" s="38"/>
      <c r="B116" s="16"/>
      <c r="C116" s="17"/>
      <c r="D116" s="18"/>
      <c r="E116" s="18"/>
      <c r="F116" s="19"/>
    </row>
    <row r="117" spans="1:6" s="21" customFormat="1" ht="15" hidden="1">
      <c r="A117" s="38"/>
      <c r="B117" s="16"/>
      <c r="C117" s="17"/>
      <c r="D117" s="18"/>
      <c r="E117" s="18"/>
      <c r="F117" s="19"/>
    </row>
    <row r="118" spans="1:6" s="21" customFormat="1" ht="15" hidden="1">
      <c r="A118" s="38"/>
      <c r="B118" s="16"/>
      <c r="C118" s="17"/>
      <c r="D118" s="18"/>
      <c r="E118" s="18"/>
      <c r="F118" s="19"/>
    </row>
    <row r="119" spans="1:6" s="21" customFormat="1" ht="15" hidden="1">
      <c r="A119" s="38"/>
      <c r="B119" s="16"/>
      <c r="C119" s="17"/>
      <c r="D119" s="18"/>
      <c r="E119" s="18"/>
      <c r="F119" s="19"/>
    </row>
    <row r="120" spans="1:6" s="21" customFormat="1" ht="15" hidden="1">
      <c r="A120" s="38"/>
      <c r="B120" s="16"/>
      <c r="C120" s="17"/>
      <c r="D120" s="18"/>
      <c r="E120" s="18"/>
      <c r="F120" s="19"/>
    </row>
    <row r="121" spans="1:6" s="21" customFormat="1" ht="15" hidden="1">
      <c r="A121" s="38"/>
      <c r="B121" s="16"/>
      <c r="C121" s="17"/>
      <c r="D121" s="18"/>
      <c r="E121" s="18"/>
      <c r="F121" s="19"/>
    </row>
    <row r="122" spans="1:6" s="21" customFormat="1" ht="15" hidden="1">
      <c r="A122" s="38"/>
      <c r="B122" s="16"/>
      <c r="C122" s="17"/>
      <c r="D122" s="18"/>
      <c r="E122" s="18"/>
      <c r="F122" s="19"/>
    </row>
    <row r="123" spans="1:6" s="21" customFormat="1" ht="15" hidden="1">
      <c r="A123" s="38"/>
      <c r="B123" s="16"/>
      <c r="C123" s="17"/>
      <c r="D123" s="18"/>
      <c r="E123" s="18"/>
      <c r="F123" s="19"/>
    </row>
    <row r="124" spans="1:6" s="21" customFormat="1" ht="15" hidden="1">
      <c r="A124" s="38"/>
      <c r="B124" s="16"/>
      <c r="C124" s="17"/>
      <c r="D124" s="18"/>
      <c r="E124" s="18"/>
      <c r="F124" s="19"/>
    </row>
    <row r="125" spans="1:6" s="21" customFormat="1" ht="15" hidden="1">
      <c r="A125" s="38"/>
      <c r="B125" s="16"/>
      <c r="C125" s="17"/>
      <c r="D125" s="18"/>
      <c r="E125" s="18"/>
      <c r="F125" s="19"/>
    </row>
    <row r="126" spans="1:6" s="21" customFormat="1" ht="15" hidden="1">
      <c r="A126" s="38"/>
      <c r="B126" s="16"/>
      <c r="C126" s="17"/>
      <c r="D126" s="18"/>
      <c r="E126" s="18"/>
      <c r="F126" s="19"/>
    </row>
    <row r="127" spans="1:6" s="21" customFormat="1" ht="15" hidden="1">
      <c r="A127" s="38"/>
      <c r="B127" s="16"/>
      <c r="C127" s="17"/>
      <c r="D127" s="18"/>
      <c r="E127" s="18"/>
      <c r="F127" s="19"/>
    </row>
    <row r="128" spans="1:6" s="21" customFormat="1" ht="15" hidden="1">
      <c r="A128" s="38"/>
      <c r="B128" s="16"/>
      <c r="C128" s="17"/>
      <c r="D128" s="18"/>
      <c r="E128" s="18"/>
      <c r="F128" s="19"/>
    </row>
    <row r="129" spans="1:6" s="21" customFormat="1" ht="15" hidden="1">
      <c r="A129" s="38"/>
      <c r="B129" s="16"/>
      <c r="C129" s="17"/>
      <c r="D129" s="18"/>
      <c r="E129" s="18"/>
      <c r="F129" s="19"/>
    </row>
    <row r="130" spans="1:6" s="21" customFormat="1" ht="15" hidden="1">
      <c r="A130" s="38"/>
      <c r="B130" s="16"/>
      <c r="C130" s="17"/>
      <c r="D130" s="18"/>
      <c r="E130" s="18"/>
      <c r="F130" s="19"/>
    </row>
    <row r="131" spans="1:6" s="21" customFormat="1" ht="15" hidden="1">
      <c r="A131" s="38"/>
      <c r="B131" s="16"/>
      <c r="C131" s="17"/>
      <c r="D131" s="18"/>
      <c r="E131" s="18"/>
      <c r="F131" s="19"/>
    </row>
    <row r="132" spans="1:6" s="21" customFormat="1" ht="1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5" hidden="1">
      <c r="A134" s="38"/>
      <c r="B134" s="16"/>
      <c r="C134" s="17"/>
      <c r="D134" s="18"/>
      <c r="E134" s="18"/>
      <c r="F134" s="19"/>
    </row>
    <row r="135" spans="1:6" s="21" customFormat="1" ht="15" hidden="1">
      <c r="A135" s="38"/>
      <c r="B135" s="16"/>
      <c r="C135" s="17"/>
      <c r="D135" s="18"/>
      <c r="E135" s="18"/>
      <c r="F135" s="19"/>
    </row>
    <row r="136" spans="1:6" s="21" customFormat="1" ht="15.75" customHeight="1">
      <c r="A136" s="67" t="s">
        <v>67</v>
      </c>
      <c r="B136" s="67"/>
      <c r="C136" s="67"/>
      <c r="D136" s="67"/>
      <c r="E136" s="67"/>
      <c r="F136" s="67"/>
    </row>
    <row r="137" spans="1:6" s="21" customFormat="1" ht="22.5" customHeight="1">
      <c r="A137" s="35"/>
      <c r="B137" s="22"/>
      <c r="C137" s="22"/>
      <c r="D137" s="23"/>
      <c r="E137" s="23"/>
      <c r="F137" s="23"/>
    </row>
    <row r="138" spans="1:6" s="21" customFormat="1" ht="24">
      <c r="A138" s="50" t="s">
        <v>1</v>
      </c>
      <c r="B138" s="50" t="s">
        <v>2</v>
      </c>
      <c r="C138" s="50" t="s">
        <v>3</v>
      </c>
      <c r="D138" s="57" t="s">
        <v>281</v>
      </c>
      <c r="E138" s="57" t="s">
        <v>282</v>
      </c>
      <c r="F138" s="50" t="s">
        <v>149</v>
      </c>
    </row>
    <row r="139" spans="1:6" s="21" customFormat="1" ht="1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4">
      <c r="A140" s="54" t="s">
        <v>68</v>
      </c>
      <c r="B140" s="8" t="s">
        <v>69</v>
      </c>
      <c r="C140" s="8" t="s">
        <v>7</v>
      </c>
      <c r="D140" s="9">
        <f>D141+D161+D176+D182+D206+D208+D217+D221+D169+D220+D202</f>
        <v>2619700</v>
      </c>
      <c r="E140" s="9">
        <f>E141+E161+E176+E182+E206+E208+E217+E221+E169+E220+E202</f>
        <v>303857.5</v>
      </c>
      <c r="F140" s="10">
        <f aca="true" t="shared" si="3" ref="F140:F179">E140/D140*100</f>
        <v>11.59894262701836</v>
      </c>
    </row>
    <row r="141" spans="1:6" s="46" customFormat="1" ht="15">
      <c r="A141" s="54" t="s">
        <v>176</v>
      </c>
      <c r="B141" s="8"/>
      <c r="C141" s="8" t="s">
        <v>177</v>
      </c>
      <c r="D141" s="9">
        <f>D142+D155+D157+D153</f>
        <v>687000</v>
      </c>
      <c r="E141" s="9">
        <f>E142+E155+E157</f>
        <v>83254.65999999999</v>
      </c>
      <c r="F141" s="10">
        <f t="shared" si="3"/>
        <v>12.118582241630275</v>
      </c>
    </row>
    <row r="142" spans="1:6" s="46" customFormat="1" ht="36">
      <c r="A142" s="54" t="s">
        <v>178</v>
      </c>
      <c r="B142" s="8"/>
      <c r="C142" s="8" t="s">
        <v>179</v>
      </c>
      <c r="D142" s="9">
        <f>SUM(D143:D152)</f>
        <v>682000</v>
      </c>
      <c r="E142" s="9">
        <f>SUM(E143:E152)</f>
        <v>83254.65999999999</v>
      </c>
      <c r="F142" s="10">
        <f t="shared" si="3"/>
        <v>12.207428152492666</v>
      </c>
    </row>
    <row r="143" spans="1:6" s="21" customFormat="1" ht="15">
      <c r="A143" s="37" t="s">
        <v>70</v>
      </c>
      <c r="B143" s="11" t="s">
        <v>69</v>
      </c>
      <c r="C143" s="12" t="s">
        <v>71</v>
      </c>
      <c r="D143" s="13">
        <v>464900</v>
      </c>
      <c r="E143" s="13">
        <v>42259.55</v>
      </c>
      <c r="F143" s="14">
        <f t="shared" si="3"/>
        <v>9.090030114003012</v>
      </c>
    </row>
    <row r="144" spans="1:6" s="21" customFormat="1" ht="15">
      <c r="A144" s="37" t="s">
        <v>72</v>
      </c>
      <c r="B144" s="11" t="s">
        <v>69</v>
      </c>
      <c r="C144" s="12" t="s">
        <v>73</v>
      </c>
      <c r="D144" s="13">
        <v>140500</v>
      </c>
      <c r="E144" s="13">
        <v>37305.81</v>
      </c>
      <c r="F144" s="14">
        <f t="shared" si="3"/>
        <v>26.55217793594306</v>
      </c>
    </row>
    <row r="145" spans="1:6" s="21" customFormat="1" ht="15">
      <c r="A145" s="37" t="s">
        <v>74</v>
      </c>
      <c r="B145" s="11" t="s">
        <v>69</v>
      </c>
      <c r="C145" s="12" t="s">
        <v>75</v>
      </c>
      <c r="D145" s="13">
        <v>9000</v>
      </c>
      <c r="E145" s="13">
        <v>349.04</v>
      </c>
      <c r="F145" s="14">
        <f t="shared" si="3"/>
        <v>3.8782222222222225</v>
      </c>
    </row>
    <row r="146" spans="1:6" s="21" customFormat="1" ht="15">
      <c r="A146" s="37" t="s">
        <v>76</v>
      </c>
      <c r="B146" s="11" t="s">
        <v>69</v>
      </c>
      <c r="C146" s="12" t="s">
        <v>77</v>
      </c>
      <c r="D146" s="13">
        <v>55600</v>
      </c>
      <c r="E146" s="13">
        <v>3340.26</v>
      </c>
      <c r="F146" s="14">
        <f t="shared" si="3"/>
        <v>6.007661870503597</v>
      </c>
    </row>
    <row r="147" spans="1:6" s="21" customFormat="1" ht="15">
      <c r="A147" s="37" t="s">
        <v>227</v>
      </c>
      <c r="B147" s="11" t="s">
        <v>69</v>
      </c>
      <c r="C147" s="12" t="s">
        <v>228</v>
      </c>
      <c r="D147" s="13">
        <v>0</v>
      </c>
      <c r="E147" s="13"/>
      <c r="F147" s="14" t="e">
        <f t="shared" si="3"/>
        <v>#DIV/0!</v>
      </c>
    </row>
    <row r="148" spans="1:6" s="21" customFormat="1" ht="15">
      <c r="A148" s="37" t="s">
        <v>78</v>
      </c>
      <c r="B148" s="11" t="s">
        <v>69</v>
      </c>
      <c r="C148" s="12" t="s">
        <v>79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5">
      <c r="A149" s="37" t="s">
        <v>80</v>
      </c>
      <c r="B149" s="11" t="s">
        <v>69</v>
      </c>
      <c r="C149" s="12" t="s">
        <v>81</v>
      </c>
      <c r="D149" s="13">
        <v>0</v>
      </c>
      <c r="E149" s="13">
        <v>0</v>
      </c>
      <c r="F149" s="14" t="e">
        <f t="shared" si="3"/>
        <v>#DIV/0!</v>
      </c>
    </row>
    <row r="150" spans="1:6" s="21" customFormat="1" ht="15">
      <c r="A150" s="37" t="s">
        <v>82</v>
      </c>
      <c r="B150" s="11" t="s">
        <v>69</v>
      </c>
      <c r="C150" s="12" t="s">
        <v>83</v>
      </c>
      <c r="D150" s="13">
        <v>0</v>
      </c>
      <c r="E150" s="13">
        <v>0</v>
      </c>
      <c r="F150" s="14" t="e">
        <f t="shared" si="3"/>
        <v>#DIV/0!</v>
      </c>
    </row>
    <row r="151" spans="1:6" s="21" customFormat="1" ht="15">
      <c r="A151" s="37" t="s">
        <v>84</v>
      </c>
      <c r="B151" s="11" t="s">
        <v>69</v>
      </c>
      <c r="C151" s="12" t="s">
        <v>85</v>
      </c>
      <c r="D151" s="13">
        <v>0</v>
      </c>
      <c r="E151" s="13"/>
      <c r="F151" s="14" t="e">
        <f t="shared" si="3"/>
        <v>#DIV/0!</v>
      </c>
    </row>
    <row r="152" spans="1:6" s="21" customFormat="1" ht="15">
      <c r="A152" s="37" t="s">
        <v>86</v>
      </c>
      <c r="B152" s="11" t="s">
        <v>69</v>
      </c>
      <c r="C152" s="12" t="s">
        <v>87</v>
      </c>
      <c r="D152" s="13">
        <v>12000</v>
      </c>
      <c r="E152" s="13"/>
      <c r="F152" s="14">
        <f t="shared" si="3"/>
        <v>0</v>
      </c>
    </row>
    <row r="153" spans="1:6" s="46" customFormat="1" ht="15">
      <c r="A153" s="55" t="s">
        <v>230</v>
      </c>
      <c r="B153" s="15"/>
      <c r="C153" s="8" t="s">
        <v>229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5">
      <c r="A154" s="37" t="s">
        <v>208</v>
      </c>
      <c r="B154" s="11">
        <v>200</v>
      </c>
      <c r="C154" s="12" t="s">
        <v>231</v>
      </c>
      <c r="D154" s="13"/>
      <c r="E154" s="13"/>
      <c r="F154" s="14" t="e">
        <f t="shared" si="3"/>
        <v>#DIV/0!</v>
      </c>
    </row>
    <row r="155" spans="1:6" s="46" customFormat="1" ht="15">
      <c r="A155" s="54" t="s">
        <v>180</v>
      </c>
      <c r="B155" s="15"/>
      <c r="C155" s="8" t="s">
        <v>181</v>
      </c>
      <c r="D155" s="9">
        <f>D156</f>
        <v>5000</v>
      </c>
      <c r="E155" s="9">
        <f>E156</f>
        <v>0</v>
      </c>
      <c r="F155" s="10">
        <f t="shared" si="3"/>
        <v>0</v>
      </c>
    </row>
    <row r="156" spans="1:6" s="21" customFormat="1" ht="15">
      <c r="A156" s="37" t="s">
        <v>82</v>
      </c>
      <c r="B156" s="11" t="s">
        <v>69</v>
      </c>
      <c r="C156" s="12" t="s">
        <v>88</v>
      </c>
      <c r="D156" s="13">
        <v>5000</v>
      </c>
      <c r="E156" s="13">
        <v>0</v>
      </c>
      <c r="F156" s="14">
        <f t="shared" si="3"/>
        <v>0</v>
      </c>
    </row>
    <row r="157" spans="1:6" s="46" customFormat="1" ht="15">
      <c r="A157" s="54" t="s">
        <v>182</v>
      </c>
      <c r="B157" s="15"/>
      <c r="C157" s="8" t="s">
        <v>183</v>
      </c>
      <c r="D157" s="9">
        <f>D158+D159+D160</f>
        <v>0</v>
      </c>
      <c r="E157" s="9">
        <f>E158+E159+E160</f>
        <v>0</v>
      </c>
      <c r="F157" s="10" t="e">
        <f t="shared" si="3"/>
        <v>#DIV/0!</v>
      </c>
    </row>
    <row r="158" spans="1:6" s="21" customFormat="1" ht="15">
      <c r="A158" s="37" t="s">
        <v>70</v>
      </c>
      <c r="B158" s="11" t="s">
        <v>69</v>
      </c>
      <c r="C158" s="12" t="s">
        <v>89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5">
      <c r="A159" s="37" t="s">
        <v>72</v>
      </c>
      <c r="B159" s="11" t="s">
        <v>69</v>
      </c>
      <c r="C159" s="12" t="s">
        <v>90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5">
      <c r="A160" s="37" t="s">
        <v>82</v>
      </c>
      <c r="B160" s="11" t="s">
        <v>69</v>
      </c>
      <c r="C160" s="12" t="s">
        <v>91</v>
      </c>
      <c r="D160" s="13">
        <v>0</v>
      </c>
      <c r="E160" s="13">
        <v>0</v>
      </c>
      <c r="F160" s="14" t="e">
        <f t="shared" si="3"/>
        <v>#DIV/0!</v>
      </c>
    </row>
    <row r="161" spans="1:6" s="46" customFormat="1" ht="15">
      <c r="A161" s="54" t="s">
        <v>214</v>
      </c>
      <c r="B161" s="15"/>
      <c r="C161" s="8" t="s">
        <v>184</v>
      </c>
      <c r="D161" s="9">
        <f>SUM(D162:D168)</f>
        <v>62500</v>
      </c>
      <c r="E161" s="9">
        <f>SUM(E162:E168)</f>
        <v>5162.32</v>
      </c>
      <c r="F161" s="10">
        <f t="shared" si="3"/>
        <v>8.259712</v>
      </c>
    </row>
    <row r="162" spans="1:6" s="21" customFormat="1" ht="15">
      <c r="A162" s="37" t="s">
        <v>70</v>
      </c>
      <c r="B162" s="11" t="s">
        <v>69</v>
      </c>
      <c r="C162" s="12" t="s">
        <v>92</v>
      </c>
      <c r="D162" s="13">
        <v>41100</v>
      </c>
      <c r="E162" s="13">
        <v>4269.7</v>
      </c>
      <c r="F162" s="14">
        <f t="shared" si="3"/>
        <v>10.388564476885644</v>
      </c>
    </row>
    <row r="163" spans="1:6" s="21" customFormat="1" ht="15">
      <c r="A163" s="37" t="s">
        <v>72</v>
      </c>
      <c r="B163" s="11" t="s">
        <v>69</v>
      </c>
      <c r="C163" s="12" t="s">
        <v>93</v>
      </c>
      <c r="D163" s="13">
        <v>12400</v>
      </c>
      <c r="E163" s="13">
        <v>892.62</v>
      </c>
      <c r="F163" s="14">
        <f t="shared" si="3"/>
        <v>7.198548387096775</v>
      </c>
    </row>
    <row r="164" spans="1:6" s="21" customFormat="1" ht="15">
      <c r="A164" s="37" t="s">
        <v>74</v>
      </c>
      <c r="B164" s="11" t="s">
        <v>69</v>
      </c>
      <c r="C164" s="12" t="s">
        <v>94</v>
      </c>
      <c r="D164" s="13"/>
      <c r="E164" s="13"/>
      <c r="F164" s="14" t="e">
        <f t="shared" si="3"/>
        <v>#DIV/0!</v>
      </c>
    </row>
    <row r="165" spans="1:6" s="21" customFormat="1" ht="15">
      <c r="A165" s="37" t="s">
        <v>95</v>
      </c>
      <c r="B165" s="11" t="s">
        <v>69</v>
      </c>
      <c r="C165" s="12" t="s">
        <v>96</v>
      </c>
      <c r="D165" s="13">
        <v>2700</v>
      </c>
      <c r="E165" s="13">
        <v>0</v>
      </c>
      <c r="F165" s="14">
        <f t="shared" si="3"/>
        <v>0</v>
      </c>
    </row>
    <row r="166" spans="1:6" s="21" customFormat="1" ht="15">
      <c r="A166" s="37" t="s">
        <v>76</v>
      </c>
      <c r="B166" s="11" t="s">
        <v>69</v>
      </c>
      <c r="C166" s="12" t="s">
        <v>97</v>
      </c>
      <c r="D166" s="13">
        <v>0</v>
      </c>
      <c r="E166" s="13"/>
      <c r="F166" s="14" t="e">
        <f t="shared" si="3"/>
        <v>#DIV/0!</v>
      </c>
    </row>
    <row r="167" spans="1:6" s="21" customFormat="1" ht="15">
      <c r="A167" s="37" t="s">
        <v>84</v>
      </c>
      <c r="B167" s="11" t="s">
        <v>69</v>
      </c>
      <c r="C167" s="12" t="s">
        <v>98</v>
      </c>
      <c r="D167" s="13">
        <v>0</v>
      </c>
      <c r="E167" s="13"/>
      <c r="F167" s="14" t="e">
        <f t="shared" si="3"/>
        <v>#DIV/0!</v>
      </c>
    </row>
    <row r="168" spans="1:6" s="21" customFormat="1" ht="15">
      <c r="A168" s="37" t="s">
        <v>86</v>
      </c>
      <c r="B168" s="11" t="s">
        <v>69</v>
      </c>
      <c r="C168" s="12" t="s">
        <v>99</v>
      </c>
      <c r="D168" s="13">
        <v>6300</v>
      </c>
      <c r="E168" s="13">
        <v>0</v>
      </c>
      <c r="F168" s="14">
        <f t="shared" si="3"/>
        <v>0</v>
      </c>
    </row>
    <row r="169" spans="1:6" s="46" customFormat="1" ht="15">
      <c r="A169" s="55" t="s">
        <v>215</v>
      </c>
      <c r="B169" s="15"/>
      <c r="C169" s="8" t="s">
        <v>185</v>
      </c>
      <c r="D169" s="9">
        <f>D175+D171+D172+D173+D174+D170</f>
        <v>5000</v>
      </c>
      <c r="E169" s="9">
        <f>E175+E171+E172+E173+E174+E170</f>
        <v>0</v>
      </c>
      <c r="F169" s="10">
        <f t="shared" si="3"/>
        <v>0</v>
      </c>
    </row>
    <row r="170" spans="1:6" s="46" customFormat="1" ht="15">
      <c r="A170" s="56" t="s">
        <v>223</v>
      </c>
      <c r="B170" s="15"/>
      <c r="C170" s="12" t="s">
        <v>239</v>
      </c>
      <c r="D170" s="13">
        <v>0</v>
      </c>
      <c r="E170" s="13">
        <v>0</v>
      </c>
      <c r="F170" s="14" t="e">
        <f t="shared" si="3"/>
        <v>#DIV/0!</v>
      </c>
    </row>
    <row r="171" spans="1:6" s="46" customFormat="1" ht="15">
      <c r="A171" s="56" t="s">
        <v>220</v>
      </c>
      <c r="B171" s="15"/>
      <c r="C171" s="12" t="s">
        <v>216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5">
      <c r="A172" s="56" t="s">
        <v>221</v>
      </c>
      <c r="B172" s="15"/>
      <c r="C172" s="12" t="s">
        <v>217</v>
      </c>
      <c r="D172" s="13"/>
      <c r="E172" s="13"/>
      <c r="F172" s="14" t="e">
        <f t="shared" si="3"/>
        <v>#DIV/0!</v>
      </c>
    </row>
    <row r="173" spans="1:6" s="46" customFormat="1" ht="15">
      <c r="A173" s="56" t="s">
        <v>208</v>
      </c>
      <c r="B173" s="15"/>
      <c r="C173" s="12" t="s">
        <v>218</v>
      </c>
      <c r="D173" s="13">
        <v>0</v>
      </c>
      <c r="E173" s="13">
        <v>0</v>
      </c>
      <c r="F173" s="14" t="e">
        <f t="shared" si="3"/>
        <v>#DIV/0!</v>
      </c>
    </row>
    <row r="174" spans="1:6" s="46" customFormat="1" ht="15">
      <c r="A174" s="56" t="s">
        <v>186</v>
      </c>
      <c r="B174" s="15"/>
      <c r="C174" s="12" t="s">
        <v>100</v>
      </c>
      <c r="D174" s="13">
        <v>0</v>
      </c>
      <c r="E174" s="13">
        <v>0</v>
      </c>
      <c r="F174" s="14" t="e">
        <f t="shared" si="3"/>
        <v>#DIV/0!</v>
      </c>
    </row>
    <row r="175" spans="1:6" s="21" customFormat="1" ht="15">
      <c r="A175" s="37" t="s">
        <v>222</v>
      </c>
      <c r="B175" s="11"/>
      <c r="C175" s="12" t="s">
        <v>219</v>
      </c>
      <c r="D175" s="13">
        <v>5000</v>
      </c>
      <c r="E175" s="13">
        <v>0</v>
      </c>
      <c r="F175" s="14">
        <f t="shared" si="3"/>
        <v>0</v>
      </c>
    </row>
    <row r="176" spans="1:6" s="46" customFormat="1" ht="15">
      <c r="A176" s="54" t="s">
        <v>187</v>
      </c>
      <c r="B176" s="15"/>
      <c r="C176" s="8" t="s">
        <v>188</v>
      </c>
      <c r="D176" s="9">
        <f>D177+D180</f>
        <v>389700</v>
      </c>
      <c r="E176" s="9">
        <f>E177+E180</f>
        <v>0</v>
      </c>
      <c r="F176" s="10">
        <f t="shared" si="3"/>
        <v>0</v>
      </c>
    </row>
    <row r="177" spans="1:6" s="46" customFormat="1" ht="15">
      <c r="A177" s="54" t="s">
        <v>189</v>
      </c>
      <c r="B177" s="15"/>
      <c r="C177" s="8" t="s">
        <v>190</v>
      </c>
      <c r="D177" s="9">
        <f>D178+D179</f>
        <v>368700</v>
      </c>
      <c r="E177" s="9">
        <f>E178+E179</f>
        <v>0</v>
      </c>
      <c r="F177" s="10">
        <f t="shared" si="3"/>
        <v>0</v>
      </c>
    </row>
    <row r="178" spans="1:6" s="21" customFormat="1" ht="15">
      <c r="A178" s="37" t="s">
        <v>78</v>
      </c>
      <c r="B178" s="11" t="s">
        <v>69</v>
      </c>
      <c r="C178" s="12" t="s">
        <v>101</v>
      </c>
      <c r="D178" s="13">
        <v>368700</v>
      </c>
      <c r="E178" s="13">
        <v>0</v>
      </c>
      <c r="F178" s="14">
        <f t="shared" si="3"/>
        <v>0</v>
      </c>
    </row>
    <row r="179" spans="1:6" s="21" customFormat="1" ht="15">
      <c r="A179" s="37" t="s">
        <v>80</v>
      </c>
      <c r="B179" s="11" t="s">
        <v>69</v>
      </c>
      <c r="C179" s="12" t="s">
        <v>102</v>
      </c>
      <c r="D179" s="13"/>
      <c r="E179" s="13"/>
      <c r="F179" s="14" t="e">
        <f t="shared" si="3"/>
        <v>#DIV/0!</v>
      </c>
    </row>
    <row r="180" spans="1:6" s="46" customFormat="1" ht="15">
      <c r="A180" s="54" t="s">
        <v>191</v>
      </c>
      <c r="B180" s="15"/>
      <c r="C180" s="8" t="s">
        <v>192</v>
      </c>
      <c r="D180" s="9">
        <f>D181</f>
        <v>21000</v>
      </c>
      <c r="E180" s="9">
        <f>E181</f>
        <v>0</v>
      </c>
      <c r="F180" s="10">
        <f aca="true" t="shared" si="4" ref="F180:F221">E180/D180*100</f>
        <v>0</v>
      </c>
    </row>
    <row r="181" spans="1:6" s="21" customFormat="1" ht="15">
      <c r="A181" s="37" t="s">
        <v>80</v>
      </c>
      <c r="B181" s="11" t="s">
        <v>69</v>
      </c>
      <c r="C181" s="12" t="s">
        <v>103</v>
      </c>
      <c r="D181" s="13">
        <v>21000</v>
      </c>
      <c r="E181" s="13">
        <v>0</v>
      </c>
      <c r="F181" s="14">
        <f t="shared" si="4"/>
        <v>0</v>
      </c>
    </row>
    <row r="182" spans="1:6" s="46" customFormat="1" ht="15">
      <c r="A182" s="54" t="s">
        <v>193</v>
      </c>
      <c r="B182" s="15"/>
      <c r="C182" s="8" t="s">
        <v>194</v>
      </c>
      <c r="D182" s="9">
        <f>D183+D188+D193+D200</f>
        <v>167500</v>
      </c>
      <c r="E182" s="9">
        <f>E183+E188+E193+E200</f>
        <v>55340.52</v>
      </c>
      <c r="F182" s="10">
        <f t="shared" si="4"/>
        <v>33.03911641791045</v>
      </c>
    </row>
    <row r="183" spans="1:6" s="46" customFormat="1" ht="15">
      <c r="A183" s="54" t="s">
        <v>195</v>
      </c>
      <c r="B183" s="15"/>
      <c r="C183" s="8" t="s">
        <v>196</v>
      </c>
      <c r="D183" s="9">
        <f>SUM(D184:D187)</f>
        <v>0</v>
      </c>
      <c r="E183" s="9">
        <f>SUM(E184:E187)</f>
        <v>0</v>
      </c>
      <c r="F183" s="10" t="e">
        <f t="shared" si="4"/>
        <v>#DIV/0!</v>
      </c>
    </row>
    <row r="184" spans="1:6" s="21" customFormat="1" ht="15">
      <c r="A184" s="37" t="s">
        <v>78</v>
      </c>
      <c r="B184" s="11" t="s">
        <v>69</v>
      </c>
      <c r="C184" s="12" t="s">
        <v>104</v>
      </c>
      <c r="D184" s="13">
        <v>0</v>
      </c>
      <c r="E184" s="13">
        <v>0</v>
      </c>
      <c r="F184" s="14" t="e">
        <f t="shared" si="4"/>
        <v>#DIV/0!</v>
      </c>
    </row>
    <row r="185" spans="1:6" s="21" customFormat="1" ht="15">
      <c r="A185" s="37" t="s">
        <v>80</v>
      </c>
      <c r="B185" s="11"/>
      <c r="C185" s="12" t="s">
        <v>105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24">
      <c r="A186" s="37" t="s">
        <v>197</v>
      </c>
      <c r="B186" s="11"/>
      <c r="C186" s="12" t="s">
        <v>106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15">
      <c r="A187" s="37" t="s">
        <v>186</v>
      </c>
      <c r="B187" s="11">
        <v>200</v>
      </c>
      <c r="C187" s="12" t="s">
        <v>232</v>
      </c>
      <c r="D187" s="13"/>
      <c r="E187" s="13"/>
      <c r="F187" s="14"/>
    </row>
    <row r="188" spans="1:6" s="46" customFormat="1" ht="15">
      <c r="A188" s="54" t="s">
        <v>198</v>
      </c>
      <c r="B188" s="15"/>
      <c r="C188" s="8" t="s">
        <v>199</v>
      </c>
      <c r="D188" s="9">
        <f>SUM(D189:D192)</f>
        <v>2000</v>
      </c>
      <c r="E188" s="9">
        <f>SUM(E189:E192)</f>
        <v>0</v>
      </c>
      <c r="F188" s="10">
        <f t="shared" si="4"/>
        <v>0</v>
      </c>
    </row>
    <row r="189" spans="1:6" s="21" customFormat="1" ht="15">
      <c r="A189" s="37" t="s">
        <v>80</v>
      </c>
      <c r="B189" s="11" t="s">
        <v>69</v>
      </c>
      <c r="C189" s="12" t="s">
        <v>107</v>
      </c>
      <c r="D189" s="13"/>
      <c r="E189" s="13">
        <v>0</v>
      </c>
      <c r="F189" s="14" t="e">
        <f t="shared" si="4"/>
        <v>#DIV/0!</v>
      </c>
    </row>
    <row r="190" spans="1:6" s="21" customFormat="1" ht="15">
      <c r="A190" s="37" t="s">
        <v>80</v>
      </c>
      <c r="B190" s="11">
        <v>200</v>
      </c>
      <c r="C190" s="12" t="s">
        <v>260</v>
      </c>
      <c r="D190" s="13"/>
      <c r="E190" s="13"/>
      <c r="F190" s="14"/>
    </row>
    <row r="191" spans="1:6" s="21" customFormat="1" ht="15">
      <c r="A191" s="37" t="s">
        <v>82</v>
      </c>
      <c r="B191" s="11" t="s">
        <v>69</v>
      </c>
      <c r="C191" s="12" t="s">
        <v>108</v>
      </c>
      <c r="D191" s="13">
        <v>2000</v>
      </c>
      <c r="E191" s="13">
        <v>0</v>
      </c>
      <c r="F191" s="14">
        <f t="shared" si="4"/>
        <v>0</v>
      </c>
    </row>
    <row r="192" spans="1:6" s="21" customFormat="1" ht="15">
      <c r="A192" s="37" t="s">
        <v>84</v>
      </c>
      <c r="B192" s="11" t="s">
        <v>69</v>
      </c>
      <c r="C192" s="12" t="s">
        <v>109</v>
      </c>
      <c r="D192" s="13">
        <v>0</v>
      </c>
      <c r="E192" s="13">
        <v>0</v>
      </c>
      <c r="F192" s="14" t="e">
        <f t="shared" si="4"/>
        <v>#DIV/0!</v>
      </c>
    </row>
    <row r="193" spans="1:6" s="46" customFormat="1" ht="15">
      <c r="A193" s="54" t="s">
        <v>200</v>
      </c>
      <c r="B193" s="15"/>
      <c r="C193" s="8" t="s">
        <v>201</v>
      </c>
      <c r="D193" s="9">
        <f>D194+D195+D196+D198+D199+D197</f>
        <v>165500</v>
      </c>
      <c r="E193" s="9">
        <f>E194+E195+E196+E198+E199+E197</f>
        <v>55340.52</v>
      </c>
      <c r="F193" s="10">
        <f t="shared" si="4"/>
        <v>33.43838066465257</v>
      </c>
    </row>
    <row r="194" spans="1:6" s="21" customFormat="1" ht="15">
      <c r="A194" s="37" t="s">
        <v>76</v>
      </c>
      <c r="B194" s="11" t="s">
        <v>69</v>
      </c>
      <c r="C194" s="12" t="s">
        <v>110</v>
      </c>
      <c r="D194" s="13">
        <v>160500</v>
      </c>
      <c r="E194" s="13">
        <v>55340.52</v>
      </c>
      <c r="F194" s="14">
        <f t="shared" si="4"/>
        <v>34.48007476635514</v>
      </c>
    </row>
    <row r="195" spans="1:6" s="21" customFormat="1" ht="15">
      <c r="A195" s="37" t="s">
        <v>78</v>
      </c>
      <c r="B195" s="11" t="s">
        <v>69</v>
      </c>
      <c r="C195" s="12" t="s">
        <v>111</v>
      </c>
      <c r="D195" s="13">
        <v>5000</v>
      </c>
      <c r="E195" s="13">
        <v>0</v>
      </c>
      <c r="F195" s="14">
        <f t="shared" si="4"/>
        <v>0</v>
      </c>
    </row>
    <row r="196" spans="1:6" s="21" customFormat="1" ht="15">
      <c r="A196" s="37" t="s">
        <v>80</v>
      </c>
      <c r="B196" s="11" t="s">
        <v>69</v>
      </c>
      <c r="C196" s="12" t="s">
        <v>112</v>
      </c>
      <c r="D196" s="13"/>
      <c r="E196" s="13"/>
      <c r="F196" s="14" t="e">
        <f t="shared" si="4"/>
        <v>#DIV/0!</v>
      </c>
    </row>
    <row r="197" spans="1:6" s="21" customFormat="1" ht="15">
      <c r="A197" s="56" t="s">
        <v>82</v>
      </c>
      <c r="B197" s="11" t="s">
        <v>241</v>
      </c>
      <c r="C197" s="12" t="s">
        <v>242</v>
      </c>
      <c r="D197" s="13"/>
      <c r="E197" s="13"/>
      <c r="F197" s="14"/>
    </row>
    <row r="198" spans="1:6" s="21" customFormat="1" ht="15">
      <c r="A198" s="37" t="s">
        <v>84</v>
      </c>
      <c r="B198" s="11" t="s">
        <v>69</v>
      </c>
      <c r="C198" s="12" t="s">
        <v>113</v>
      </c>
      <c r="D198" s="13">
        <v>0</v>
      </c>
      <c r="E198" s="13">
        <v>0</v>
      </c>
      <c r="F198" s="14" t="e">
        <f t="shared" si="4"/>
        <v>#DIV/0!</v>
      </c>
    </row>
    <row r="199" spans="1:6" s="21" customFormat="1" ht="15">
      <c r="A199" s="37" t="s">
        <v>86</v>
      </c>
      <c r="B199" s="11" t="s">
        <v>69</v>
      </c>
      <c r="C199" s="12" t="s">
        <v>114</v>
      </c>
      <c r="D199" s="13">
        <v>0</v>
      </c>
      <c r="E199" s="13">
        <v>0</v>
      </c>
      <c r="F199" s="14" t="e">
        <f t="shared" si="4"/>
        <v>#DIV/0!</v>
      </c>
    </row>
    <row r="200" spans="1:6" s="46" customFormat="1" ht="15">
      <c r="A200" s="54" t="s">
        <v>202</v>
      </c>
      <c r="B200" s="15"/>
      <c r="C200" s="8" t="s">
        <v>203</v>
      </c>
      <c r="D200" s="9">
        <f>D201</f>
        <v>0</v>
      </c>
      <c r="E200" s="9">
        <f>E201</f>
        <v>0</v>
      </c>
      <c r="F200" s="10" t="e">
        <f t="shared" si="4"/>
        <v>#DIV/0!</v>
      </c>
    </row>
    <row r="201" spans="1:6" s="21" customFormat="1" ht="15">
      <c r="A201" s="37" t="s">
        <v>80</v>
      </c>
      <c r="B201" s="11" t="s">
        <v>69</v>
      </c>
      <c r="C201" s="12" t="s">
        <v>115</v>
      </c>
      <c r="D201" s="13"/>
      <c r="E201" s="13"/>
      <c r="F201" s="14" t="e">
        <f t="shared" si="4"/>
        <v>#DIV/0!</v>
      </c>
    </row>
    <row r="202" spans="1:6" s="46" customFormat="1" ht="15">
      <c r="A202" s="55" t="s">
        <v>233</v>
      </c>
      <c r="B202" s="15">
        <v>200</v>
      </c>
      <c r="C202" s="8" t="s">
        <v>234</v>
      </c>
      <c r="D202" s="9">
        <f>D203</f>
        <v>0</v>
      </c>
      <c r="E202" s="9">
        <f>E203</f>
        <v>0</v>
      </c>
      <c r="F202" s="14" t="e">
        <f t="shared" si="4"/>
        <v>#DIV/0!</v>
      </c>
    </row>
    <row r="203" spans="1:6" s="63" customFormat="1" ht="15">
      <c r="A203" s="56" t="s">
        <v>235</v>
      </c>
      <c r="B203" s="11">
        <v>200</v>
      </c>
      <c r="C203" s="12" t="s">
        <v>236</v>
      </c>
      <c r="D203" s="13">
        <f>D204+D205</f>
        <v>0</v>
      </c>
      <c r="E203" s="13">
        <f>E204+E205</f>
        <v>0</v>
      </c>
      <c r="F203" s="14" t="e">
        <f t="shared" si="4"/>
        <v>#DIV/0!</v>
      </c>
    </row>
    <row r="204" spans="1:6" s="21" customFormat="1" ht="15">
      <c r="A204" s="37" t="s">
        <v>221</v>
      </c>
      <c r="B204" s="11">
        <v>200</v>
      </c>
      <c r="C204" s="12" t="s">
        <v>237</v>
      </c>
      <c r="D204" s="13">
        <v>0</v>
      </c>
      <c r="E204" s="13">
        <v>0</v>
      </c>
      <c r="F204" s="14" t="e">
        <f t="shared" si="4"/>
        <v>#DIV/0!</v>
      </c>
    </row>
    <row r="205" spans="1:6" s="21" customFormat="1" ht="15">
      <c r="A205" s="37"/>
      <c r="B205" s="11">
        <v>200</v>
      </c>
      <c r="C205" s="12" t="s">
        <v>238</v>
      </c>
      <c r="D205" s="13">
        <v>0</v>
      </c>
      <c r="E205" s="13">
        <v>0</v>
      </c>
      <c r="F205" s="14" t="e">
        <f t="shared" si="4"/>
        <v>#DIV/0!</v>
      </c>
    </row>
    <row r="206" spans="1:6" s="46" customFormat="1" ht="15">
      <c r="A206" s="54" t="s">
        <v>204</v>
      </c>
      <c r="B206" s="15"/>
      <c r="C206" s="8" t="s">
        <v>205</v>
      </c>
      <c r="D206" s="9">
        <f>D207</f>
        <v>0</v>
      </c>
      <c r="E206" s="9">
        <f>E207</f>
        <v>0</v>
      </c>
      <c r="F206" s="10" t="e">
        <f t="shared" si="4"/>
        <v>#DIV/0!</v>
      </c>
    </row>
    <row r="207" spans="1:6" s="21" customFormat="1" ht="15">
      <c r="A207" s="37" t="s">
        <v>82</v>
      </c>
      <c r="B207" s="11" t="s">
        <v>69</v>
      </c>
      <c r="C207" s="12" t="s">
        <v>116</v>
      </c>
      <c r="D207" s="13">
        <v>0</v>
      </c>
      <c r="E207" s="13">
        <v>0</v>
      </c>
      <c r="F207" s="14" t="e">
        <f t="shared" si="4"/>
        <v>#DIV/0!</v>
      </c>
    </row>
    <row r="208" spans="1:6" s="46" customFormat="1" ht="15">
      <c r="A208" s="54" t="s">
        <v>206</v>
      </c>
      <c r="B208" s="15"/>
      <c r="C208" s="8" t="s">
        <v>207</v>
      </c>
      <c r="D208" s="9">
        <f>D209+D210+D211+D214+D215+D216+D212+D213</f>
        <v>1014500</v>
      </c>
      <c r="E208" s="9">
        <f>E209+E210+E211+E214+E215+E216+E212+E213</f>
        <v>160100</v>
      </c>
      <c r="F208" s="10">
        <f t="shared" si="4"/>
        <v>15.781172991621489</v>
      </c>
    </row>
    <row r="209" spans="1:6" s="21" customFormat="1" ht="15">
      <c r="A209" s="37" t="s">
        <v>70</v>
      </c>
      <c r="B209" s="11" t="s">
        <v>69</v>
      </c>
      <c r="C209" s="12" t="s">
        <v>117</v>
      </c>
      <c r="D209" s="13"/>
      <c r="E209" s="13"/>
      <c r="F209" s="14" t="e">
        <f t="shared" si="4"/>
        <v>#DIV/0!</v>
      </c>
    </row>
    <row r="210" spans="1:6" s="21" customFormat="1" ht="15">
      <c r="A210" s="37" t="s">
        <v>72</v>
      </c>
      <c r="B210" s="11" t="s">
        <v>69</v>
      </c>
      <c r="C210" s="12" t="s">
        <v>118</v>
      </c>
      <c r="D210" s="13">
        <v>0</v>
      </c>
      <c r="E210" s="13">
        <v>0</v>
      </c>
      <c r="F210" s="14" t="e">
        <f t="shared" si="4"/>
        <v>#DIV/0!</v>
      </c>
    </row>
    <row r="211" spans="1:6" s="21" customFormat="1" ht="15">
      <c r="A211" s="37" t="s">
        <v>80</v>
      </c>
      <c r="B211" s="11" t="s">
        <v>69</v>
      </c>
      <c r="C211" s="12" t="s">
        <v>119</v>
      </c>
      <c r="D211" s="13"/>
      <c r="E211" s="13"/>
      <c r="F211" s="14" t="e">
        <f t="shared" si="4"/>
        <v>#DIV/0!</v>
      </c>
    </row>
    <row r="212" spans="1:6" s="21" customFormat="1" ht="15">
      <c r="A212" s="37" t="s">
        <v>223</v>
      </c>
      <c r="B212" s="11" t="s">
        <v>69</v>
      </c>
      <c r="C212" s="12" t="s">
        <v>225</v>
      </c>
      <c r="D212" s="13"/>
      <c r="E212" s="13"/>
      <c r="F212" s="14"/>
    </row>
    <row r="213" spans="1:6" s="21" customFormat="1" ht="15">
      <c r="A213" s="37" t="s">
        <v>224</v>
      </c>
      <c r="B213" s="11" t="s">
        <v>69</v>
      </c>
      <c r="C213" s="12" t="s">
        <v>226</v>
      </c>
      <c r="D213" s="13"/>
      <c r="E213" s="13"/>
      <c r="F213" s="14"/>
    </row>
    <row r="214" spans="1:6" s="21" customFormat="1" ht="24">
      <c r="A214" s="37" t="s">
        <v>120</v>
      </c>
      <c r="B214" s="11" t="s">
        <v>69</v>
      </c>
      <c r="C214" s="12" t="s">
        <v>121</v>
      </c>
      <c r="D214" s="13">
        <v>1014500</v>
      </c>
      <c r="E214" s="13">
        <v>160100</v>
      </c>
      <c r="F214" s="14">
        <f t="shared" si="4"/>
        <v>15.781172991621489</v>
      </c>
    </row>
    <row r="215" spans="1:6" s="21" customFormat="1" ht="24">
      <c r="A215" s="37" t="s">
        <v>197</v>
      </c>
      <c r="B215" s="11"/>
      <c r="C215" s="12" t="s">
        <v>247</v>
      </c>
      <c r="D215" s="13"/>
      <c r="E215" s="13"/>
      <c r="F215" s="14" t="e">
        <f t="shared" si="4"/>
        <v>#DIV/0!</v>
      </c>
    </row>
    <row r="216" spans="1:6" s="21" customFormat="1" ht="15">
      <c r="A216" s="37" t="s">
        <v>208</v>
      </c>
      <c r="B216" s="11"/>
      <c r="C216" s="12" t="s">
        <v>122</v>
      </c>
      <c r="D216" s="13"/>
      <c r="E216" s="13"/>
      <c r="F216" s="14" t="e">
        <f t="shared" si="4"/>
        <v>#DIV/0!</v>
      </c>
    </row>
    <row r="217" spans="1:6" s="46" customFormat="1" ht="15">
      <c r="A217" s="54" t="s">
        <v>209</v>
      </c>
      <c r="B217" s="15"/>
      <c r="C217" s="8" t="s">
        <v>210</v>
      </c>
      <c r="D217" s="9">
        <f>D219</f>
        <v>287500</v>
      </c>
      <c r="E217" s="9">
        <f>E219</f>
        <v>0</v>
      </c>
      <c r="F217" s="10">
        <f t="shared" si="4"/>
        <v>0</v>
      </c>
    </row>
    <row r="218" spans="1:6" s="46" customFormat="1" ht="15">
      <c r="A218" s="56" t="s">
        <v>222</v>
      </c>
      <c r="B218" s="15">
        <v>200</v>
      </c>
      <c r="C218" s="8" t="s">
        <v>248</v>
      </c>
      <c r="D218" s="9"/>
      <c r="E218" s="9"/>
      <c r="F218" s="10" t="e">
        <f t="shared" si="4"/>
        <v>#DIV/0!</v>
      </c>
    </row>
    <row r="219" spans="1:6" s="21" customFormat="1" ht="15.75" customHeight="1">
      <c r="A219" s="56" t="s">
        <v>208</v>
      </c>
      <c r="B219" s="11" t="s">
        <v>69</v>
      </c>
      <c r="C219" s="12" t="s">
        <v>123</v>
      </c>
      <c r="D219" s="13">
        <v>287500</v>
      </c>
      <c r="E219" s="13"/>
      <c r="F219" s="10">
        <f t="shared" si="4"/>
        <v>0</v>
      </c>
    </row>
    <row r="220" spans="1:6" s="63" customFormat="1" ht="15">
      <c r="A220" s="56" t="s">
        <v>211</v>
      </c>
      <c r="B220" s="11"/>
      <c r="C220" s="12" t="s">
        <v>124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212</v>
      </c>
      <c r="B221" s="15"/>
      <c r="C221" s="8" t="s">
        <v>213</v>
      </c>
      <c r="D221" s="9">
        <f>D222</f>
        <v>6000</v>
      </c>
      <c r="E221" s="9">
        <f>E222</f>
        <v>0</v>
      </c>
      <c r="F221" s="10">
        <f t="shared" si="4"/>
        <v>0</v>
      </c>
    </row>
    <row r="222" spans="1:6" s="21" customFormat="1" ht="15">
      <c r="A222" s="37" t="s">
        <v>82</v>
      </c>
      <c r="B222" s="11" t="s">
        <v>69</v>
      </c>
      <c r="C222" s="12" t="s">
        <v>125</v>
      </c>
      <c r="D222" s="13">
        <v>6000</v>
      </c>
      <c r="E222" s="13">
        <v>0</v>
      </c>
      <c r="F222" s="14">
        <f>E222/D222*100</f>
        <v>0</v>
      </c>
    </row>
    <row r="223" spans="1:6" s="21" customFormat="1" ht="15">
      <c r="A223" s="37" t="s">
        <v>126</v>
      </c>
      <c r="B223" s="12" t="s">
        <v>127</v>
      </c>
      <c r="C223" s="12" t="s">
        <v>7</v>
      </c>
      <c r="D223" s="13">
        <f>D10-D140</f>
        <v>0</v>
      </c>
      <c r="E223" s="13">
        <f>E10-E140</f>
        <v>-32773.919999999984</v>
      </c>
      <c r="F223" s="14" t="e">
        <f>E223/D223*100</f>
        <v>#DIV/0!</v>
      </c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">
      <c r="A274" s="35"/>
      <c r="B274" s="25"/>
      <c r="C274" s="25"/>
      <c r="D274" s="25"/>
      <c r="E274" s="25"/>
      <c r="F274" s="26"/>
    </row>
    <row r="275" spans="1:6" s="21" customFormat="1" ht="15">
      <c r="A275" s="35"/>
      <c r="B275" s="25"/>
      <c r="C275" s="25"/>
      <c r="D275" s="25"/>
      <c r="E275" s="25"/>
      <c r="F275" s="26"/>
    </row>
    <row r="276" spans="1:6" s="21" customFormat="1" ht="15">
      <c r="A276" s="35"/>
      <c r="B276" s="25"/>
      <c r="C276" s="25"/>
      <c r="D276" s="25"/>
      <c r="E276" s="25"/>
      <c r="F276" s="26"/>
    </row>
    <row r="277" spans="1:6" s="21" customFormat="1" ht="15">
      <c r="A277" s="35"/>
      <c r="B277" s="25"/>
      <c r="C277" s="25"/>
      <c r="D277" s="25"/>
      <c r="E277" s="25"/>
      <c r="F277" s="26"/>
    </row>
    <row r="278" spans="1:6" s="21" customFormat="1" ht="15">
      <c r="A278" s="35"/>
      <c r="B278" s="25"/>
      <c r="C278" s="25"/>
      <c r="D278" s="25"/>
      <c r="E278" s="25"/>
      <c r="F278" s="26"/>
    </row>
    <row r="279" spans="1:6" s="21" customFormat="1" ht="15">
      <c r="A279" s="35"/>
      <c r="B279" s="25"/>
      <c r="C279" s="25"/>
      <c r="D279" s="25"/>
      <c r="E279" s="25"/>
      <c r="F279" s="26"/>
    </row>
    <row r="280" spans="1:6" s="21" customFormat="1" ht="15">
      <c r="A280" s="35"/>
      <c r="B280" s="25"/>
      <c r="C280" s="25"/>
      <c r="D280" s="25"/>
      <c r="E280" s="25"/>
      <c r="F280" s="26"/>
    </row>
    <row r="281" spans="1:6" s="21" customFormat="1" ht="15">
      <c r="A281" s="35"/>
      <c r="B281" s="25"/>
      <c r="C281" s="25"/>
      <c r="D281" s="25"/>
      <c r="E281" s="25"/>
      <c r="F281" s="26"/>
    </row>
    <row r="282" spans="1:6" s="21" customFormat="1" ht="15">
      <c r="A282" s="35"/>
      <c r="B282" s="25"/>
      <c r="C282" s="25"/>
      <c r="D282" s="25"/>
      <c r="E282" s="25"/>
      <c r="F282" s="26"/>
    </row>
    <row r="283" spans="1:6" s="21" customFormat="1" ht="15">
      <c r="A283" s="35"/>
      <c r="B283" s="25"/>
      <c r="C283" s="25"/>
      <c r="D283" s="25"/>
      <c r="E283" s="25"/>
      <c r="F283" s="26"/>
    </row>
    <row r="284" spans="1:6" s="21" customFormat="1" ht="15">
      <c r="A284" s="35"/>
      <c r="B284" s="25"/>
      <c r="C284" s="25"/>
      <c r="D284" s="25"/>
      <c r="E284" s="25"/>
      <c r="F284" s="26"/>
    </row>
    <row r="285" spans="1:6" s="21" customFormat="1" ht="15">
      <c r="A285" s="35"/>
      <c r="B285" s="25"/>
      <c r="C285" s="25"/>
      <c r="D285" s="25"/>
      <c r="E285" s="25"/>
      <c r="F285" s="26"/>
    </row>
    <row r="286" spans="1:6" s="21" customFormat="1" ht="15">
      <c r="A286" s="35"/>
      <c r="B286" s="25"/>
      <c r="C286" s="25"/>
      <c r="D286" s="25"/>
      <c r="E286" s="25"/>
      <c r="F286" s="26"/>
    </row>
    <row r="287" spans="1:6" s="21" customFormat="1" ht="15">
      <c r="A287" s="35"/>
      <c r="B287" s="25"/>
      <c r="C287" s="25"/>
      <c r="D287" s="25"/>
      <c r="E287" s="25"/>
      <c r="F287" s="26"/>
    </row>
    <row r="288" spans="1:6" s="21" customFormat="1" ht="15">
      <c r="A288" s="35"/>
      <c r="B288" s="25"/>
      <c r="C288" s="25"/>
      <c r="D288" s="25"/>
      <c r="E288" s="25"/>
      <c r="F288" s="26"/>
    </row>
    <row r="289" spans="1:6" s="21" customFormat="1" ht="15">
      <c r="A289" s="35"/>
      <c r="B289" s="25"/>
      <c r="C289" s="25"/>
      <c r="D289" s="25"/>
      <c r="E289" s="25"/>
      <c r="F289" s="26"/>
    </row>
    <row r="290" spans="1:6" s="21" customFormat="1" ht="15">
      <c r="A290" s="35"/>
      <c r="B290" s="25"/>
      <c r="C290" s="25"/>
      <c r="D290" s="25"/>
      <c r="E290" s="25"/>
      <c r="F290" s="26"/>
    </row>
    <row r="291" spans="1:6" s="21" customFormat="1" ht="15">
      <c r="A291" s="35"/>
      <c r="B291" s="25"/>
      <c r="C291" s="25"/>
      <c r="D291" s="25"/>
      <c r="E291" s="25"/>
      <c r="F291" s="26"/>
    </row>
    <row r="292" spans="1:6" s="21" customFormat="1" ht="15">
      <c r="A292" s="35"/>
      <c r="B292" s="25"/>
      <c r="C292" s="25"/>
      <c r="D292" s="25"/>
      <c r="E292" s="25"/>
      <c r="F292" s="26"/>
    </row>
    <row r="293" spans="1:6" s="21" customFormat="1" ht="15.75" customHeight="1">
      <c r="A293" s="67" t="s">
        <v>128</v>
      </c>
      <c r="B293" s="67"/>
      <c r="C293" s="67"/>
      <c r="D293" s="67"/>
      <c r="E293" s="67"/>
      <c r="F293" s="67"/>
    </row>
    <row r="294" spans="1:6" s="21" customFormat="1" ht="15">
      <c r="A294" s="35"/>
      <c r="B294" s="27"/>
      <c r="C294" s="27"/>
      <c r="D294" s="49"/>
      <c r="E294" s="49"/>
      <c r="F294" s="49"/>
    </row>
    <row r="295" spans="1:6" s="21" customFormat="1" ht="24">
      <c r="A295" s="50" t="s">
        <v>1</v>
      </c>
      <c r="B295" s="50" t="s">
        <v>2</v>
      </c>
      <c r="C295" s="50" t="s">
        <v>3</v>
      </c>
      <c r="D295" s="57" t="s">
        <v>281</v>
      </c>
      <c r="E295" s="57" t="s">
        <v>282</v>
      </c>
      <c r="F295" s="50" t="s">
        <v>149</v>
      </c>
    </row>
    <row r="296" spans="1:6" s="48" customFormat="1" ht="1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5">
      <c r="A297" s="45" t="s">
        <v>129</v>
      </c>
      <c r="B297" s="8" t="s">
        <v>130</v>
      </c>
      <c r="C297" s="8" t="s">
        <v>7</v>
      </c>
      <c r="D297" s="9">
        <f>D300</f>
        <v>0</v>
      </c>
      <c r="E297" s="9">
        <f>E300</f>
        <v>32773.919999999984</v>
      </c>
      <c r="F297" s="9">
        <v>0</v>
      </c>
    </row>
    <row r="298" spans="1:6" s="21" customFormat="1" ht="36">
      <c r="A298" s="36" t="s">
        <v>131</v>
      </c>
      <c r="B298" s="12" t="s">
        <v>132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133</v>
      </c>
      <c r="B299" s="12" t="s">
        <v>134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5">
      <c r="A300" s="45" t="s">
        <v>135</v>
      </c>
      <c r="B300" s="8" t="s">
        <v>136</v>
      </c>
      <c r="C300" s="8"/>
      <c r="D300" s="9">
        <f>D301+D304</f>
        <v>0</v>
      </c>
      <c r="E300" s="9">
        <f>E301+E304</f>
        <v>32773.919999999984</v>
      </c>
      <c r="F300" s="9">
        <v>0</v>
      </c>
    </row>
    <row r="301" spans="1:6" s="21" customFormat="1" ht="15" customHeight="1">
      <c r="A301" s="45" t="s">
        <v>137</v>
      </c>
      <c r="B301" s="8" t="s">
        <v>138</v>
      </c>
      <c r="C301" s="8"/>
      <c r="D301" s="9">
        <f>D302+D303</f>
        <v>-2619700</v>
      </c>
      <c r="E301" s="9">
        <f>E302+E303</f>
        <v>-337087.58</v>
      </c>
      <c r="F301" s="9">
        <v>0</v>
      </c>
    </row>
    <row r="302" spans="1:6" s="21" customFormat="1" ht="24">
      <c r="A302" s="36" t="s">
        <v>139</v>
      </c>
      <c r="B302" s="11" t="s">
        <v>138</v>
      </c>
      <c r="C302" s="12" t="s">
        <v>140</v>
      </c>
      <c r="D302" s="13"/>
      <c r="E302" s="13">
        <v>0</v>
      </c>
      <c r="F302" s="13">
        <v>0</v>
      </c>
    </row>
    <row r="303" spans="1:6" s="21" customFormat="1" ht="15">
      <c r="A303" s="36" t="s">
        <v>141</v>
      </c>
      <c r="B303" s="11" t="s">
        <v>138</v>
      </c>
      <c r="C303" s="12" t="s">
        <v>142</v>
      </c>
      <c r="D303" s="13">
        <f>-D10</f>
        <v>-2619700</v>
      </c>
      <c r="E303" s="13">
        <v>-337087.58</v>
      </c>
      <c r="F303" s="13">
        <v>0</v>
      </c>
    </row>
    <row r="304" spans="1:6" s="21" customFormat="1" ht="15">
      <c r="A304" s="45" t="s">
        <v>143</v>
      </c>
      <c r="B304" s="8" t="s">
        <v>144</v>
      </c>
      <c r="C304" s="8"/>
      <c r="D304" s="9">
        <f>D305+D306</f>
        <v>2619700</v>
      </c>
      <c r="E304" s="9">
        <f>E305+E306</f>
        <v>369861.5</v>
      </c>
      <c r="F304" s="9">
        <v>0</v>
      </c>
    </row>
    <row r="305" spans="1:6" s="21" customFormat="1" ht="24">
      <c r="A305" s="36" t="s">
        <v>145</v>
      </c>
      <c r="B305" s="11" t="s">
        <v>144</v>
      </c>
      <c r="C305" s="12" t="s">
        <v>146</v>
      </c>
      <c r="D305" s="13">
        <v>0</v>
      </c>
      <c r="E305" s="13">
        <v>0</v>
      </c>
      <c r="F305" s="13">
        <v>0</v>
      </c>
    </row>
    <row r="306" spans="1:6" s="21" customFormat="1" ht="15">
      <c r="A306" s="36" t="s">
        <v>147</v>
      </c>
      <c r="B306" s="11" t="s">
        <v>144</v>
      </c>
      <c r="C306" s="12" t="s">
        <v>148</v>
      </c>
      <c r="D306" s="13">
        <f>D140</f>
        <v>2619700</v>
      </c>
      <c r="E306" s="13">
        <v>369861.5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2014-02-13T08:40:58Z</cp:lastPrinted>
  <dcterms:created xsi:type="dcterms:W3CDTF">2012-10-12T10:34:13Z</dcterms:created>
  <dcterms:modified xsi:type="dcterms:W3CDTF">2014-03-05T13:50:13Z</dcterms:modified>
  <cp:category/>
  <cp:version/>
  <cp:contentType/>
  <cp:contentStatus/>
</cp:coreProperties>
</file>