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. Доходы бюджета (1)" sheetId="1" r:id="rId1"/>
    <sheet name="2. Расходы бюджета (2)" sheetId="2" r:id="rId2"/>
    <sheet name="3. Источники финансирования (3)" sheetId="3" r:id="rId3"/>
  </sheets>
  <definedNames/>
  <calcPr fullCalcOnLoad="1"/>
</workbook>
</file>

<file path=xl/sharedStrings.xml><?xml version="1.0" encoding="utf-8"?>
<sst xmlns="http://schemas.openxmlformats.org/spreadsheetml/2006/main" count="341" uniqueCount="175">
  <si>
    <t>Наименование финансового органа:</t>
  </si>
  <si>
    <t>Финансовый отдел администрации Красноармейского района Чувашской Республики</t>
  </si>
  <si>
    <t>Наименование бюджета:</t>
  </si>
  <si>
    <t>Периодичность: месячная</t>
  </si>
  <si>
    <t>Единица измерения: руб.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</si>
  <si>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</si>
  <si>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</si>
  <si>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</si>
  <si>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</si>
  <si>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</si>
  <si>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</si>
  <si>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</si>
  <si>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</si>
  <si>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</si>
  <si>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</si>
  <si>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</si>
  <si>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</si>
  <si>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</si>
  <si>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</si>
  <si>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</si>
  <si>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</si>
  <si>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</si>
  <si>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</si>
  <si>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</si>
  <si>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</si>
  <si>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</si>
  <si>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</si>
  <si>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</si>
  <si>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</si>
  <si>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</si>
  <si>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</si>
  <si>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</si>
  <si>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</si>
  <si>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</si>
  <si>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</si>
  <si>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</si>
  <si>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</si>
  <si>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</si>
  <si>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</si>
  <si>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</si>
  <si>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</si>
  <si>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</si>
  <si>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</si>
  <si>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</si>
  <si>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</si>
  <si>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</si>
  <si>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</si>
  <si>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</si>
  <si>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</si>
  <si>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</si>
  <si>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</si>
  <si>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</si>
  <si>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</si>
  <si>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</si>
  <si>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</si>
  <si>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</si>
  <si>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</si>
  <si>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</si>
  <si>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</si>
  <si>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</si>
  <si>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</si>
  <si>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</si>
  <si>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</si>
  <si>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</si>
  <si>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</si>
  <si>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</si>
  <si>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</si>
  <si>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</si>
  <si>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</si>
  <si>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</si>
  <si>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</si>
  <si>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</si>
  <si>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</si>
  <si>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</si>
  <si>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</si>
  <si>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</si>
  <si>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</si>
  <si>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</si>
  <si>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>2. РАСХОДЫ БЮДЖЕТА</t>
  </si>
  <si>
    <t>Код расхода по бюджетной классификации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</si>
  <si>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</si>
  <si>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</si>
  <si>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</si>
  <si>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</si>
  <si>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</si>
  <si>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</si>
  <si>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</si>
  <si>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</si>
  <si>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</si>
  <si>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</si>
  <si>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</si>
  <si>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</si>
  <si>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</si>
  <si>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</si>
  <si>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</si>
  <si>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</si>
  <si>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</si>
  <si>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</si>
  <si>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</si>
  <si>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</si>
  <si>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00001110000000000290</t>
  </si>
  <si>
    <t>00001130000000000290</t>
  </si>
  <si>
    <t>00002030000000000211</t>
  </si>
  <si>
    <t>00002030000000000213</t>
  </si>
  <si>
    <t xml:space="preserve">    Транспортные услуги</t>
  </si>
  <si>
    <t>00002030000000000222</t>
  </si>
  <si>
    <t>00002030000000000340</t>
  </si>
  <si>
    <t>00004090000000000225</t>
  </si>
  <si>
    <t>00004090000000000226</t>
  </si>
  <si>
    <t>00004120000000000226</t>
  </si>
  <si>
    <t>00005030000000000223</t>
  </si>
  <si>
    <t>00008010000000000211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</si>
  <si>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</si>
  <si>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</si>
  <si>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</si>
  <si>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00008010000000000290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</si>
  <si>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</si>
  <si>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</si>
  <si>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</si>
  <si>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</si>
  <si>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</si>
  <si>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</si>
  <si>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</si>
  <si>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</si>
  <si>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</si>
  <si>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</si>
  <si>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</si>
  <si>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</si>
  <si>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</si>
  <si>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</si>
  <si>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</si>
  <si>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</si>
  <si>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</si>
  <si>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</si>
  <si>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</si>
  <si>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</si>
  <si>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</si>
  <si>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</si>
  <si>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</si>
  <si>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</si>
  <si>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</si>
  <si>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>ОТЧЕТ ОБ ИСПОЛНЕНИИ  БЮДЖЕТА ЧАДУКАСИНСКОГО СЕЛЬСКОГО ПОСЕЛЕНИЯ</t>
  </si>
  <si>
    <t>202</t>
  </si>
  <si>
    <t>10606</t>
  </si>
  <si>
    <t>106</t>
  </si>
  <si>
    <t>10503</t>
  </si>
  <si>
    <t>НАЛОГОВЫЕ И НЕНАЛОГОВЫЕ ДОХОДЫ</t>
  </si>
  <si>
    <t>НАЛОГИ НА ПРИБЫЛЬ, ДОХОДЫ</t>
  </si>
  <si>
    <t>НАЛОГОВЫЕ ДОХОДЫ</t>
  </si>
  <si>
    <t>НАЛОГИ НА ИМУЩЕСТВО</t>
  </si>
  <si>
    <t xml:space="preserve">    Земельный налог</t>
  </si>
  <si>
    <t>НЕНАЛОГОВЫЕ ДОХОДЫ</t>
  </si>
  <si>
    <t>БЕЗВОЗМЕЗДНЫЕ ПОСТУПЛЕНИЯ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</si>
  <si>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</si>
  <si>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</si>
  <si>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</si>
  <si>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</si>
  <si>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</si>
  <si>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</si>
  <si>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Мобилизационная и вневойсковая подготовка</t>
  </si>
  <si>
    <t>0203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</si>
  <si>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</si>
  <si>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</si>
  <si>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</si>
  <si>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</si>
  <si>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</si>
  <si>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</si>
  <si>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Благоустройство</t>
  </si>
  <si>
    <t>0503</t>
  </si>
  <si>
    <t xml:space="preserve">Культура </t>
  </si>
  <si>
    <t>0801</t>
  </si>
  <si>
    <t>Другие вопросы в области физической культуры и спорта</t>
  </si>
  <si>
    <t>1105</t>
  </si>
  <si>
    <t>0113</t>
  </si>
  <si>
    <t>Другие общегосударственные вопросы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</si>
</sst>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 vertical="top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left" wrapText="1"/>
    </xf>
    <xf numFmtId="0" fontId="5" fillId="33" borderId="0" xfId="0" applyFont="1" applyFill="1" applyAlignment="1">
      <alignment wrapText="1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vertical="top" wrapText="1"/>
    </xf>
    <xf numFmtId="49" fontId="8" fillId="33" borderId="0" xfId="0" applyNumberFormat="1" applyFont="1" applyFill="1" applyAlignment="1">
      <alignment vertical="top" wrapText="1"/>
    </xf>
    <xf numFmtId="0" fontId="9" fillId="33" borderId="0" xfId="0" applyFont="1" applyFill="1" applyAlignment="1">
      <alignment/>
    </xf>
    <xf numFmtId="0" fontId="10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vertical="top" wrapText="1"/>
    </xf>
    <xf numFmtId="0" fontId="11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/>
    </xf>
    <xf numFmtId="0" fontId="10" fillId="33" borderId="0" xfId="0" applyFont="1" applyFill="1" applyAlignment="1">
      <alignment vertical="center" wrapText="1"/>
    </xf>
    <xf numFmtId="0" fontId="11" fillId="33" borderId="0" xfId="0" applyFont="1" applyFill="1" applyBorder="1" applyAlignment="1">
      <alignment horizontal="center" shrinkToFit="1"/>
    </xf>
    <xf numFmtId="49" fontId="11" fillId="33" borderId="0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0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49" fontId="10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wrapText="1"/>
    </xf>
    <xf numFmtId="49" fontId="11" fillId="33" borderId="11" xfId="0" applyNumberFormat="1" applyFont="1" applyFill="1" applyBorder="1" applyAlignment="1">
      <alignment horizontal="center" shrinkToFit="1"/>
    </xf>
    <xf numFmtId="4" fontId="11" fillId="33" borderId="11" xfId="0" applyNumberFormat="1" applyFont="1" applyFill="1" applyBorder="1" applyAlignment="1">
      <alignment horizontal="right" shrinkToFit="1"/>
    </xf>
    <xf numFmtId="0" fontId="11" fillId="33" borderId="12" xfId="0" applyFont="1" applyFill="1" applyBorder="1" applyAlignment="1">
      <alignment wrapText="1"/>
    </xf>
    <xf numFmtId="0" fontId="11" fillId="33" borderId="11" xfId="0" applyFont="1" applyFill="1" applyBorder="1" applyAlignment="1">
      <alignment horizontal="center" vertical="center" shrinkToFit="1"/>
    </xf>
    <xf numFmtId="168" fontId="11" fillId="33" borderId="11" xfId="0" applyNumberFormat="1" applyFont="1" applyFill="1" applyBorder="1" applyAlignment="1">
      <alignment horizontal="right" shrinkToFi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8" fillId="34" borderId="12" xfId="0" applyFont="1" applyFill="1" applyBorder="1" applyAlignment="1">
      <alignment wrapText="1"/>
    </xf>
    <xf numFmtId="0" fontId="11" fillId="34" borderId="11" xfId="0" applyFont="1" applyFill="1" applyBorder="1" applyAlignment="1">
      <alignment horizontal="center" vertical="center" shrinkToFit="1"/>
    </xf>
    <xf numFmtId="49" fontId="11" fillId="34" borderId="11" xfId="0" applyNumberFormat="1" applyFont="1" applyFill="1" applyBorder="1" applyAlignment="1">
      <alignment horizontal="center" shrinkToFit="1"/>
    </xf>
    <xf numFmtId="0" fontId="6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vertical="top" wrapText="1"/>
    </xf>
    <xf numFmtId="0" fontId="8" fillId="33" borderId="0" xfId="0" applyFont="1" applyFill="1" applyAlignment="1">
      <alignment vertical="center" wrapText="1"/>
    </xf>
    <xf numFmtId="0" fontId="12" fillId="33" borderId="0" xfId="0" applyFont="1" applyFill="1" applyAlignment="1">
      <alignment horizont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49" fontId="10" fillId="33" borderId="18" xfId="0" applyNumberFormat="1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showGridLines="0" tabSelected="1" zoomScalePageLayoutView="0" workbookViewId="0" topLeftCell="A1">
      <selection activeCell="W20" sqref="W20"/>
    </sheetView>
  </sheetViews>
  <sheetFormatPr defaultColWidth="9.140625" defaultRowHeight="15"/>
  <cols>
    <col min="1" max="1" width="50.7109375" style="0" customWidth="1"/>
    <col min="2" max="2" width="7.7109375" style="0" hidden="1" customWidth="1"/>
    <col min="3" max="3" width="22.7109375" style="0" customWidth="1"/>
    <col min="4" max="4" width="8.421875" style="0" hidden="1" customWidth="1"/>
    <col min="5" max="7" width="15.7109375" style="0" hidden="1" customWidth="1"/>
    <col min="8" max="8" width="10.421875" style="0" hidden="1" customWidth="1"/>
    <col min="9" max="11" width="15.7109375" style="0" hidden="1" customWidth="1"/>
    <col min="12" max="12" width="15.7109375" style="0" customWidth="1"/>
    <col min="13" max="13" width="7.7109375" style="0" hidden="1" customWidth="1"/>
    <col min="14" max="21" width="15.7109375" style="0" hidden="1" customWidth="1"/>
    <col min="22" max="22" width="14.421875" style="0" customWidth="1"/>
    <col min="23" max="23" width="8.00390625" style="0" customWidth="1"/>
  </cols>
  <sheetData>
    <row r="1" spans="1:23" ht="15">
      <c r="A1" s="1"/>
      <c r="B1" s="2"/>
      <c r="C1" s="3"/>
      <c r="D1" s="4"/>
      <c r="E1" s="4"/>
      <c r="F1" s="4"/>
      <c r="G1" s="4"/>
      <c r="H1" s="5"/>
      <c r="I1" s="6"/>
      <c r="J1" s="6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5.75" customHeight="1">
      <c r="A2" s="42" t="s">
        <v>141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ht="1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1:23" ht="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1:23" ht="15" hidden="1">
      <c r="A5" s="11" t="s">
        <v>0</v>
      </c>
      <c r="B5" s="12"/>
      <c r="C5" s="12"/>
      <c r="D5" s="13"/>
      <c r="E5" s="13"/>
      <c r="F5" s="13"/>
      <c r="G5" s="13"/>
      <c r="H5" s="11"/>
      <c r="I5" s="11"/>
      <c r="J5" s="11"/>
      <c r="K5" s="11"/>
      <c r="L5" s="11"/>
      <c r="M5" s="11"/>
      <c r="N5" s="14"/>
      <c r="O5" s="14"/>
      <c r="P5" s="14"/>
      <c r="Q5" s="14"/>
      <c r="R5" s="14"/>
      <c r="S5" s="14"/>
      <c r="T5" s="14"/>
      <c r="U5" s="14"/>
      <c r="V5" s="15"/>
      <c r="W5" s="16"/>
    </row>
    <row r="6" spans="1:23" ht="15" hidden="1">
      <c r="A6" s="43" t="s">
        <v>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17"/>
      <c r="O6" s="17"/>
      <c r="P6" s="17"/>
      <c r="Q6" s="17"/>
      <c r="R6" s="17"/>
      <c r="S6" s="17"/>
      <c r="T6" s="17"/>
      <c r="U6" s="17"/>
      <c r="V6" s="18"/>
      <c r="W6" s="19"/>
    </row>
    <row r="7" spans="1:23" ht="15" hidden="1">
      <c r="A7" s="44" t="s">
        <v>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20"/>
      <c r="O7" s="20"/>
      <c r="P7" s="20"/>
      <c r="Q7" s="20"/>
      <c r="R7" s="20"/>
      <c r="S7" s="20"/>
      <c r="T7" s="20"/>
      <c r="U7" s="20"/>
      <c r="V7" s="15"/>
      <c r="W7" s="21"/>
    </row>
    <row r="8" spans="1:23" ht="15" hidden="1">
      <c r="A8" s="11" t="s">
        <v>3</v>
      </c>
      <c r="B8" s="12"/>
      <c r="C8" s="12"/>
      <c r="D8" s="13"/>
      <c r="E8" s="13"/>
      <c r="F8" s="13"/>
      <c r="G8" s="13"/>
      <c r="H8" s="11"/>
      <c r="I8" s="11"/>
      <c r="J8" s="11"/>
      <c r="K8" s="11"/>
      <c r="L8" s="11"/>
      <c r="M8" s="11"/>
      <c r="N8" s="14"/>
      <c r="O8" s="14"/>
      <c r="P8" s="14"/>
      <c r="Q8" s="14"/>
      <c r="R8" s="14"/>
      <c r="S8" s="14"/>
      <c r="T8" s="14"/>
      <c r="U8" s="14"/>
      <c r="V8" s="18"/>
      <c r="W8" s="19"/>
    </row>
    <row r="9" spans="1:23" ht="15" hidden="1">
      <c r="A9" s="11" t="s">
        <v>4</v>
      </c>
      <c r="B9" s="12"/>
      <c r="C9" s="12"/>
      <c r="D9" s="13"/>
      <c r="E9" s="13"/>
      <c r="F9" s="13"/>
      <c r="G9" s="13"/>
      <c r="H9" s="11"/>
      <c r="I9" s="11"/>
      <c r="J9" s="11"/>
      <c r="K9" s="11"/>
      <c r="L9" s="11"/>
      <c r="M9" s="11"/>
      <c r="N9" s="14"/>
      <c r="O9" s="14"/>
      <c r="P9" s="14"/>
      <c r="Q9" s="14"/>
      <c r="R9" s="14"/>
      <c r="S9" s="14"/>
      <c r="T9" s="14"/>
      <c r="U9" s="14"/>
      <c r="V9" s="18"/>
      <c r="W9" s="22"/>
    </row>
    <row r="10" spans="1:23" ht="1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14"/>
      <c r="N10" s="14"/>
      <c r="O10" s="14"/>
      <c r="P10" s="14"/>
      <c r="Q10" s="14"/>
      <c r="R10" s="14"/>
      <c r="S10" s="14"/>
      <c r="T10" s="14"/>
      <c r="U10" s="14"/>
      <c r="V10" s="18"/>
      <c r="W10" s="22"/>
    </row>
    <row r="11" spans="1:23" ht="15" customHeight="1">
      <c r="A11" s="45" t="s">
        <v>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1:23" ht="1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23" ht="33.75" customHeight="1">
      <c r="A13" s="46" t="s">
        <v>6</v>
      </c>
      <c r="B13" s="46" t="s">
        <v>7</v>
      </c>
      <c r="C13" s="46" t="s">
        <v>8</v>
      </c>
      <c r="D13" s="48" t="s">
        <v>9</v>
      </c>
      <c r="E13" s="49"/>
      <c r="F13" s="49"/>
      <c r="G13" s="49"/>
      <c r="H13" s="49"/>
      <c r="I13" s="49"/>
      <c r="J13" s="49"/>
      <c r="K13" s="49"/>
      <c r="L13" s="49"/>
      <c r="M13" s="50"/>
      <c r="N13" s="51" t="s">
        <v>10</v>
      </c>
      <c r="O13" s="52"/>
      <c r="P13" s="52"/>
      <c r="Q13" s="52"/>
      <c r="R13" s="52"/>
      <c r="S13" s="52"/>
      <c r="T13" s="52"/>
      <c r="U13" s="52"/>
      <c r="V13" s="52"/>
      <c r="W13" s="53"/>
    </row>
    <row r="14" spans="1:23" ht="180" hidden="1">
      <c r="A14" s="47"/>
      <c r="B14" s="47"/>
      <c r="C14" s="47"/>
      <c r="D14" s="26" t="s">
        <v>11</v>
      </c>
      <c r="E14" s="26" t="s">
        <v>12</v>
      </c>
      <c r="F14" s="26" t="s">
        <v>13</v>
      </c>
      <c r="G14" s="26" t="s">
        <v>14</v>
      </c>
      <c r="H14" s="26" t="s">
        <v>15</v>
      </c>
      <c r="I14" s="27" t="s">
        <v>16</v>
      </c>
      <c r="J14" s="27" t="s">
        <v>17</v>
      </c>
      <c r="K14" s="27" t="s">
        <v>18</v>
      </c>
      <c r="L14" s="27" t="s">
        <v>19</v>
      </c>
      <c r="M14" s="26" t="s">
        <v>20</v>
      </c>
      <c r="N14" s="26" t="s">
        <v>11</v>
      </c>
      <c r="O14" s="26" t="s">
        <v>12</v>
      </c>
      <c r="P14" s="26" t="s">
        <v>21</v>
      </c>
      <c r="Q14" s="26" t="s">
        <v>14</v>
      </c>
      <c r="R14" s="26" t="s">
        <v>15</v>
      </c>
      <c r="S14" s="27" t="s">
        <v>16</v>
      </c>
      <c r="T14" s="27" t="s">
        <v>17</v>
      </c>
      <c r="U14" s="27" t="s">
        <v>18</v>
      </c>
      <c r="V14" s="27" t="s">
        <v>19</v>
      </c>
      <c r="W14" s="26" t="s">
        <v>20</v>
      </c>
    </row>
    <row r="15" spans="1:23" ht="15" hidden="1">
      <c r="A15" s="27" t="s">
        <v>22</v>
      </c>
      <c r="B15" s="27" t="s">
        <v>23</v>
      </c>
      <c r="C15" s="27" t="s">
        <v>24</v>
      </c>
      <c r="D15" s="27" t="s">
        <v>25</v>
      </c>
      <c r="E15" s="27" t="s">
        <v>26</v>
      </c>
      <c r="F15" s="27" t="s">
        <v>27</v>
      </c>
      <c r="G15" s="27" t="s">
        <v>28</v>
      </c>
      <c r="H15" s="27" t="s">
        <v>29</v>
      </c>
      <c r="I15" s="27" t="s">
        <v>30</v>
      </c>
      <c r="J15" s="27" t="s">
        <v>31</v>
      </c>
      <c r="K15" s="27" t="s">
        <v>32</v>
      </c>
      <c r="L15" s="27" t="s">
        <v>33</v>
      </c>
      <c r="M15" s="27" t="s">
        <v>34</v>
      </c>
      <c r="N15" s="27" t="s">
        <v>35</v>
      </c>
      <c r="O15" s="27" t="s">
        <v>36</v>
      </c>
      <c r="P15" s="27" t="s">
        <v>37</v>
      </c>
      <c r="Q15" s="27" t="s">
        <v>38</v>
      </c>
      <c r="R15" s="27" t="s">
        <v>39</v>
      </c>
      <c r="S15" s="27" t="s">
        <v>40</v>
      </c>
      <c r="T15" s="27" t="s">
        <v>41</v>
      </c>
      <c r="U15" s="27" t="s">
        <v>42</v>
      </c>
      <c r="V15" s="27" t="s">
        <v>43</v>
      </c>
      <c r="W15" s="27" t="s">
        <v>44</v>
      </c>
    </row>
    <row r="16" spans="1:23" ht="24.75">
      <c r="A16" s="28" t="s">
        <v>45</v>
      </c>
      <c r="B16" s="29" t="s">
        <v>46</v>
      </c>
      <c r="C16" s="29" t="s">
        <v>47</v>
      </c>
      <c r="D16" s="30">
        <v>1812700</v>
      </c>
      <c r="E16" s="30">
        <v>0</v>
      </c>
      <c r="F16" s="30">
        <v>1812700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f>L17+L36</f>
        <v>1812700</v>
      </c>
      <c r="M16" s="30">
        <f aca="true" t="shared" si="0" ref="M16:V16">M17+M36</f>
        <v>0</v>
      </c>
      <c r="N16" s="30">
        <f t="shared" si="0"/>
        <v>796769.15</v>
      </c>
      <c r="O16" s="30">
        <f t="shared" si="0"/>
        <v>0</v>
      </c>
      <c r="P16" s="30">
        <f t="shared" si="0"/>
        <v>796769.15</v>
      </c>
      <c r="Q16" s="30">
        <f t="shared" si="0"/>
        <v>0</v>
      </c>
      <c r="R16" s="30">
        <f t="shared" si="0"/>
        <v>0</v>
      </c>
      <c r="S16" s="30">
        <f t="shared" si="0"/>
        <v>0</v>
      </c>
      <c r="T16" s="30">
        <f t="shared" si="0"/>
        <v>0</v>
      </c>
      <c r="U16" s="30">
        <f t="shared" si="0"/>
        <v>0</v>
      </c>
      <c r="V16" s="30">
        <f t="shared" si="0"/>
        <v>796769.15</v>
      </c>
      <c r="W16" s="33">
        <f>V16/L16*100</f>
        <v>43.954827053566504</v>
      </c>
    </row>
    <row r="17" spans="1:23" ht="15">
      <c r="A17" s="28" t="s">
        <v>146</v>
      </c>
      <c r="B17" s="29"/>
      <c r="C17" s="29"/>
      <c r="D17" s="30"/>
      <c r="E17" s="30"/>
      <c r="F17" s="30"/>
      <c r="G17" s="30"/>
      <c r="H17" s="30"/>
      <c r="I17" s="30"/>
      <c r="J17" s="30"/>
      <c r="K17" s="30"/>
      <c r="L17" s="30">
        <f>L18+L32</f>
        <v>345900</v>
      </c>
      <c r="M17" s="30">
        <f aca="true" t="shared" si="1" ref="M17:V17">M18+M32</f>
        <v>0</v>
      </c>
      <c r="N17" s="30">
        <f t="shared" si="1"/>
        <v>147519.15</v>
      </c>
      <c r="O17" s="30">
        <f t="shared" si="1"/>
        <v>0</v>
      </c>
      <c r="P17" s="30">
        <f t="shared" si="1"/>
        <v>147519.15</v>
      </c>
      <c r="Q17" s="30">
        <f t="shared" si="1"/>
        <v>0</v>
      </c>
      <c r="R17" s="30">
        <f t="shared" si="1"/>
        <v>0</v>
      </c>
      <c r="S17" s="30">
        <f t="shared" si="1"/>
        <v>0</v>
      </c>
      <c r="T17" s="30">
        <f t="shared" si="1"/>
        <v>0</v>
      </c>
      <c r="U17" s="30">
        <f t="shared" si="1"/>
        <v>0</v>
      </c>
      <c r="V17" s="30">
        <f t="shared" si="1"/>
        <v>147519.15</v>
      </c>
      <c r="W17" s="33">
        <f aca="true" t="shared" si="2" ref="W17:W39">V17/L17*100</f>
        <v>42.647918473547264</v>
      </c>
    </row>
    <row r="18" spans="1:23" ht="15">
      <c r="A18" s="28" t="s">
        <v>148</v>
      </c>
      <c r="B18" s="29"/>
      <c r="C18" s="29"/>
      <c r="D18" s="30"/>
      <c r="E18" s="30"/>
      <c r="F18" s="30"/>
      <c r="G18" s="30"/>
      <c r="H18" s="30"/>
      <c r="I18" s="30"/>
      <c r="J18" s="30"/>
      <c r="K18" s="30"/>
      <c r="L18" s="30">
        <f>L19+L23+L26+L31</f>
        <v>272100</v>
      </c>
      <c r="M18" s="30">
        <f aca="true" t="shared" si="3" ref="M18:V18">M19+M23+M26+M31</f>
        <v>0</v>
      </c>
      <c r="N18" s="30">
        <f t="shared" si="3"/>
        <v>116887.22</v>
      </c>
      <c r="O18" s="30">
        <f t="shared" si="3"/>
        <v>0</v>
      </c>
      <c r="P18" s="30">
        <f t="shared" si="3"/>
        <v>116887.22</v>
      </c>
      <c r="Q18" s="30">
        <f t="shared" si="3"/>
        <v>0</v>
      </c>
      <c r="R18" s="30">
        <f t="shared" si="3"/>
        <v>0</v>
      </c>
      <c r="S18" s="30">
        <f t="shared" si="3"/>
        <v>0</v>
      </c>
      <c r="T18" s="30">
        <f t="shared" si="3"/>
        <v>0</v>
      </c>
      <c r="U18" s="30">
        <f t="shared" si="3"/>
        <v>0</v>
      </c>
      <c r="V18" s="30">
        <f t="shared" si="3"/>
        <v>116887.22</v>
      </c>
      <c r="W18" s="33">
        <f t="shared" si="2"/>
        <v>42.957449467107686</v>
      </c>
    </row>
    <row r="19" spans="1:23" ht="15">
      <c r="A19" s="28" t="s">
        <v>147</v>
      </c>
      <c r="B19" s="29"/>
      <c r="C19" s="29"/>
      <c r="D19" s="30"/>
      <c r="E19" s="30"/>
      <c r="F19" s="30"/>
      <c r="G19" s="30"/>
      <c r="H19" s="30"/>
      <c r="I19" s="30"/>
      <c r="J19" s="30"/>
      <c r="K19" s="30"/>
      <c r="L19" s="30">
        <f>L20+L21+L22</f>
        <v>59300</v>
      </c>
      <c r="M19" s="30">
        <f aca="true" t="shared" si="4" ref="M19:V19">M20+M21+M22</f>
        <v>0</v>
      </c>
      <c r="N19" s="30">
        <f t="shared" si="4"/>
        <v>29976.06</v>
      </c>
      <c r="O19" s="30">
        <f t="shared" si="4"/>
        <v>0</v>
      </c>
      <c r="P19" s="30">
        <f t="shared" si="4"/>
        <v>29976.06</v>
      </c>
      <c r="Q19" s="30">
        <f t="shared" si="4"/>
        <v>0</v>
      </c>
      <c r="R19" s="30">
        <f t="shared" si="4"/>
        <v>0</v>
      </c>
      <c r="S19" s="30">
        <f t="shared" si="4"/>
        <v>0</v>
      </c>
      <c r="T19" s="30">
        <f t="shared" si="4"/>
        <v>0</v>
      </c>
      <c r="U19" s="30">
        <f t="shared" si="4"/>
        <v>0</v>
      </c>
      <c r="V19" s="30">
        <f t="shared" si="4"/>
        <v>29976.06</v>
      </c>
      <c r="W19" s="33">
        <f t="shared" si="2"/>
        <v>50.54984822934233</v>
      </c>
    </row>
    <row r="20" spans="1:23" ht="60.75">
      <c r="A20" s="31" t="s">
        <v>48</v>
      </c>
      <c r="B20" s="32" t="s">
        <v>46</v>
      </c>
      <c r="C20" s="29" t="s">
        <v>49</v>
      </c>
      <c r="D20" s="30">
        <v>59300</v>
      </c>
      <c r="E20" s="30">
        <v>0</v>
      </c>
      <c r="F20" s="30">
        <v>59300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59300</v>
      </c>
      <c r="M20" s="30">
        <v>0</v>
      </c>
      <c r="N20" s="30">
        <v>29941.74</v>
      </c>
      <c r="O20" s="30">
        <v>0</v>
      </c>
      <c r="P20" s="30">
        <v>29941.74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29941.74</v>
      </c>
      <c r="W20" s="33">
        <f t="shared" si="2"/>
        <v>50.49197301854975</v>
      </c>
    </row>
    <row r="21" spans="1:23" ht="84.75">
      <c r="A21" s="31" t="s">
        <v>50</v>
      </c>
      <c r="B21" s="32" t="s">
        <v>46</v>
      </c>
      <c r="C21" s="29" t="s">
        <v>51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34.2</v>
      </c>
      <c r="O21" s="30">
        <v>0</v>
      </c>
      <c r="P21" s="30">
        <v>34.2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34.2</v>
      </c>
      <c r="W21" s="33">
        <v>0</v>
      </c>
    </row>
    <row r="22" spans="1:23" ht="36.75">
      <c r="A22" s="31" t="s">
        <v>52</v>
      </c>
      <c r="B22" s="32" t="s">
        <v>46</v>
      </c>
      <c r="C22" s="29" t="s">
        <v>53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0.12</v>
      </c>
      <c r="O22" s="30">
        <v>0</v>
      </c>
      <c r="P22" s="30">
        <v>0.12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0.12</v>
      </c>
      <c r="W22" s="33">
        <v>0</v>
      </c>
    </row>
    <row r="23" spans="1:23" ht="15">
      <c r="A23" s="31" t="s">
        <v>54</v>
      </c>
      <c r="B23" s="32"/>
      <c r="C23" s="29" t="s">
        <v>145</v>
      </c>
      <c r="D23" s="30"/>
      <c r="E23" s="30"/>
      <c r="F23" s="30"/>
      <c r="G23" s="30"/>
      <c r="H23" s="30"/>
      <c r="I23" s="30"/>
      <c r="J23" s="30"/>
      <c r="K23" s="30"/>
      <c r="L23" s="30">
        <f>L24+L25</f>
        <v>600</v>
      </c>
      <c r="M23" s="30">
        <f aca="true" t="shared" si="5" ref="M23:V23">M24+M25</f>
        <v>0</v>
      </c>
      <c r="N23" s="30">
        <f t="shared" si="5"/>
        <v>66.8</v>
      </c>
      <c r="O23" s="30">
        <f t="shared" si="5"/>
        <v>0</v>
      </c>
      <c r="P23" s="30">
        <f t="shared" si="5"/>
        <v>66.8</v>
      </c>
      <c r="Q23" s="30">
        <f t="shared" si="5"/>
        <v>0</v>
      </c>
      <c r="R23" s="30">
        <f t="shared" si="5"/>
        <v>0</v>
      </c>
      <c r="S23" s="30">
        <f t="shared" si="5"/>
        <v>0</v>
      </c>
      <c r="T23" s="30">
        <f t="shared" si="5"/>
        <v>0</v>
      </c>
      <c r="U23" s="30">
        <f t="shared" si="5"/>
        <v>0</v>
      </c>
      <c r="V23" s="30">
        <f t="shared" si="5"/>
        <v>66.8</v>
      </c>
      <c r="W23" s="33">
        <f t="shared" si="2"/>
        <v>11.133333333333333</v>
      </c>
    </row>
    <row r="24" spans="1:23" ht="15">
      <c r="A24" s="31" t="s">
        <v>54</v>
      </c>
      <c r="B24" s="32" t="s">
        <v>46</v>
      </c>
      <c r="C24" s="29" t="s">
        <v>55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65.1</v>
      </c>
      <c r="O24" s="30">
        <v>0</v>
      </c>
      <c r="P24" s="30">
        <v>65.1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65.1</v>
      </c>
      <c r="W24" s="33">
        <v>0</v>
      </c>
    </row>
    <row r="25" spans="1:23" ht="24.75">
      <c r="A25" s="31" t="s">
        <v>56</v>
      </c>
      <c r="B25" s="32" t="s">
        <v>46</v>
      </c>
      <c r="C25" s="29" t="s">
        <v>57</v>
      </c>
      <c r="D25" s="30">
        <v>600</v>
      </c>
      <c r="E25" s="30">
        <v>0</v>
      </c>
      <c r="F25" s="30">
        <v>600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600</v>
      </c>
      <c r="M25" s="30">
        <v>0</v>
      </c>
      <c r="N25" s="30">
        <v>1.7</v>
      </c>
      <c r="O25" s="30">
        <v>0</v>
      </c>
      <c r="P25" s="30">
        <v>1.7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1.7</v>
      </c>
      <c r="W25" s="33">
        <f t="shared" si="2"/>
        <v>0.2833333333333333</v>
      </c>
    </row>
    <row r="26" spans="1:23" ht="15">
      <c r="A26" s="31" t="s">
        <v>149</v>
      </c>
      <c r="B26" s="32"/>
      <c r="C26" s="29" t="s">
        <v>144</v>
      </c>
      <c r="D26" s="30"/>
      <c r="E26" s="30"/>
      <c r="F26" s="30"/>
      <c r="G26" s="30"/>
      <c r="H26" s="30"/>
      <c r="I26" s="30"/>
      <c r="J26" s="30"/>
      <c r="K26" s="30"/>
      <c r="L26" s="30">
        <f>L27+L28</f>
        <v>195600</v>
      </c>
      <c r="M26" s="30">
        <f aca="true" t="shared" si="6" ref="M26:V26">M27+M28</f>
        <v>0</v>
      </c>
      <c r="N26" s="30">
        <f t="shared" si="6"/>
        <v>83594.36</v>
      </c>
      <c r="O26" s="30">
        <f t="shared" si="6"/>
        <v>0</v>
      </c>
      <c r="P26" s="30">
        <f t="shared" si="6"/>
        <v>83594.36</v>
      </c>
      <c r="Q26" s="30">
        <f t="shared" si="6"/>
        <v>0</v>
      </c>
      <c r="R26" s="30">
        <f t="shared" si="6"/>
        <v>0</v>
      </c>
      <c r="S26" s="30">
        <f t="shared" si="6"/>
        <v>0</v>
      </c>
      <c r="T26" s="30">
        <f t="shared" si="6"/>
        <v>0</v>
      </c>
      <c r="U26" s="30">
        <f t="shared" si="6"/>
        <v>0</v>
      </c>
      <c r="V26" s="30">
        <f t="shared" si="6"/>
        <v>83594.36</v>
      </c>
      <c r="W26" s="33">
        <f t="shared" si="2"/>
        <v>42.73740286298568</v>
      </c>
    </row>
    <row r="27" spans="1:23" ht="36.75">
      <c r="A27" s="31" t="s">
        <v>58</v>
      </c>
      <c r="B27" s="32" t="s">
        <v>46</v>
      </c>
      <c r="C27" s="29" t="s">
        <v>59</v>
      </c>
      <c r="D27" s="30">
        <v>36700</v>
      </c>
      <c r="E27" s="30">
        <v>0</v>
      </c>
      <c r="F27" s="30">
        <v>36700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36700</v>
      </c>
      <c r="M27" s="30">
        <v>0</v>
      </c>
      <c r="N27" s="30">
        <v>9542.03</v>
      </c>
      <c r="O27" s="30">
        <v>0</v>
      </c>
      <c r="P27" s="30">
        <v>9542.03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9542.03</v>
      </c>
      <c r="W27" s="33">
        <f t="shared" si="2"/>
        <v>26.000081743869213</v>
      </c>
    </row>
    <row r="28" spans="1:23" ht="15">
      <c r="A28" s="31" t="s">
        <v>150</v>
      </c>
      <c r="B28" s="32"/>
      <c r="C28" s="29" t="s">
        <v>143</v>
      </c>
      <c r="D28" s="30"/>
      <c r="E28" s="30"/>
      <c r="F28" s="30"/>
      <c r="G28" s="30"/>
      <c r="H28" s="30"/>
      <c r="I28" s="30"/>
      <c r="J28" s="30"/>
      <c r="K28" s="30"/>
      <c r="L28" s="30">
        <f>L29+L30</f>
        <v>158900</v>
      </c>
      <c r="M28" s="30">
        <f aca="true" t="shared" si="7" ref="M28:V28">M29+M30</f>
        <v>0</v>
      </c>
      <c r="N28" s="30">
        <f t="shared" si="7"/>
        <v>74052.33</v>
      </c>
      <c r="O28" s="30">
        <f t="shared" si="7"/>
        <v>0</v>
      </c>
      <c r="P28" s="30">
        <f t="shared" si="7"/>
        <v>74052.33</v>
      </c>
      <c r="Q28" s="30">
        <f t="shared" si="7"/>
        <v>0</v>
      </c>
      <c r="R28" s="30">
        <f t="shared" si="7"/>
        <v>0</v>
      </c>
      <c r="S28" s="30">
        <f t="shared" si="7"/>
        <v>0</v>
      </c>
      <c r="T28" s="30">
        <f t="shared" si="7"/>
        <v>0</v>
      </c>
      <c r="U28" s="30">
        <f t="shared" si="7"/>
        <v>0</v>
      </c>
      <c r="V28" s="30">
        <f t="shared" si="7"/>
        <v>74052.33</v>
      </c>
      <c r="W28" s="33">
        <f t="shared" si="2"/>
        <v>46.603102580239145</v>
      </c>
    </row>
    <row r="29" spans="1:23" ht="48.75">
      <c r="A29" s="31" t="s">
        <v>60</v>
      </c>
      <c r="B29" s="32" t="s">
        <v>46</v>
      </c>
      <c r="C29" s="29" t="s">
        <v>61</v>
      </c>
      <c r="D29" s="30">
        <v>152700</v>
      </c>
      <c r="E29" s="30">
        <v>0</v>
      </c>
      <c r="F29" s="30">
        <v>152700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152700</v>
      </c>
      <c r="M29" s="30">
        <v>0</v>
      </c>
      <c r="N29" s="30">
        <v>69073.33</v>
      </c>
      <c r="O29" s="30">
        <v>0</v>
      </c>
      <c r="P29" s="30">
        <v>69073.33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69073.33</v>
      </c>
      <c r="W29" s="33">
        <f t="shared" si="2"/>
        <v>45.234662737393585</v>
      </c>
    </row>
    <row r="30" spans="1:23" ht="48.75">
      <c r="A30" s="31" t="s">
        <v>62</v>
      </c>
      <c r="B30" s="32" t="s">
        <v>46</v>
      </c>
      <c r="C30" s="29" t="s">
        <v>63</v>
      </c>
      <c r="D30" s="30">
        <v>6200</v>
      </c>
      <c r="E30" s="30">
        <v>0</v>
      </c>
      <c r="F30" s="30">
        <v>6200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6200</v>
      </c>
      <c r="M30" s="30">
        <v>0</v>
      </c>
      <c r="N30" s="30">
        <v>4979</v>
      </c>
      <c r="O30" s="30">
        <v>0</v>
      </c>
      <c r="P30" s="30">
        <v>4979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4979</v>
      </c>
      <c r="W30" s="33">
        <f t="shared" si="2"/>
        <v>80.30645161290323</v>
      </c>
    </row>
    <row r="31" spans="1:23" ht="50.25" customHeight="1">
      <c r="A31" s="31" t="s">
        <v>64</v>
      </c>
      <c r="B31" s="32" t="s">
        <v>46</v>
      </c>
      <c r="C31" s="29" t="s">
        <v>65</v>
      </c>
      <c r="D31" s="30">
        <v>16600</v>
      </c>
      <c r="E31" s="30">
        <v>0</v>
      </c>
      <c r="F31" s="30">
        <v>16600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16600</v>
      </c>
      <c r="M31" s="30">
        <v>0</v>
      </c>
      <c r="N31" s="30">
        <v>3250</v>
      </c>
      <c r="O31" s="30">
        <v>0</v>
      </c>
      <c r="P31" s="30">
        <v>3250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3250</v>
      </c>
      <c r="W31" s="33">
        <f t="shared" si="2"/>
        <v>19.57831325301205</v>
      </c>
    </row>
    <row r="32" spans="1:23" ht="15">
      <c r="A32" s="31" t="s">
        <v>151</v>
      </c>
      <c r="B32" s="32"/>
      <c r="C32" s="29" t="s">
        <v>32</v>
      </c>
      <c r="D32" s="30"/>
      <c r="E32" s="30"/>
      <c r="F32" s="30"/>
      <c r="G32" s="30"/>
      <c r="H32" s="30"/>
      <c r="I32" s="30"/>
      <c r="J32" s="30"/>
      <c r="K32" s="30"/>
      <c r="L32" s="30">
        <f>L33+L34+L35</f>
        <v>73800</v>
      </c>
      <c r="M32" s="30">
        <f aca="true" t="shared" si="8" ref="M32:V32">M33+M34+M35</f>
        <v>0</v>
      </c>
      <c r="N32" s="30">
        <f t="shared" si="8"/>
        <v>30631.93</v>
      </c>
      <c r="O32" s="30">
        <f t="shared" si="8"/>
        <v>0</v>
      </c>
      <c r="P32" s="30">
        <f t="shared" si="8"/>
        <v>30631.93</v>
      </c>
      <c r="Q32" s="30">
        <f t="shared" si="8"/>
        <v>0</v>
      </c>
      <c r="R32" s="30">
        <f t="shared" si="8"/>
        <v>0</v>
      </c>
      <c r="S32" s="30">
        <f t="shared" si="8"/>
        <v>0</v>
      </c>
      <c r="T32" s="30">
        <f t="shared" si="8"/>
        <v>0</v>
      </c>
      <c r="U32" s="30">
        <f t="shared" si="8"/>
        <v>0</v>
      </c>
      <c r="V32" s="30">
        <f t="shared" si="8"/>
        <v>30631.93</v>
      </c>
      <c r="W32" s="33">
        <f t="shared" si="2"/>
        <v>41.50668021680217</v>
      </c>
    </row>
    <row r="33" spans="1:23" ht="60.75">
      <c r="A33" s="31" t="s">
        <v>66</v>
      </c>
      <c r="B33" s="32" t="s">
        <v>46</v>
      </c>
      <c r="C33" s="29" t="s">
        <v>67</v>
      </c>
      <c r="D33" s="30">
        <v>25500</v>
      </c>
      <c r="E33" s="30">
        <v>0</v>
      </c>
      <c r="F33" s="30">
        <v>25500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25500</v>
      </c>
      <c r="M33" s="30">
        <v>0</v>
      </c>
      <c r="N33" s="30">
        <v>1447.1</v>
      </c>
      <c r="O33" s="30">
        <v>0</v>
      </c>
      <c r="P33" s="30">
        <v>1447.1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1447.1</v>
      </c>
      <c r="W33" s="33">
        <f t="shared" si="2"/>
        <v>5.674901960784314</v>
      </c>
    </row>
    <row r="34" spans="1:23" ht="48.75">
      <c r="A34" s="31" t="s">
        <v>68</v>
      </c>
      <c r="B34" s="32" t="s">
        <v>46</v>
      </c>
      <c r="C34" s="29" t="s">
        <v>69</v>
      </c>
      <c r="D34" s="30">
        <v>28300</v>
      </c>
      <c r="E34" s="30">
        <v>0</v>
      </c>
      <c r="F34" s="30">
        <v>28300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28300</v>
      </c>
      <c r="M34" s="30">
        <v>0</v>
      </c>
      <c r="N34" s="30">
        <v>29184.83</v>
      </c>
      <c r="O34" s="30">
        <v>0</v>
      </c>
      <c r="P34" s="30">
        <v>29184.83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29184.83</v>
      </c>
      <c r="W34" s="33">
        <f t="shared" si="2"/>
        <v>103.12660777385159</v>
      </c>
    </row>
    <row r="35" spans="1:23" ht="36.75">
      <c r="A35" s="31" t="s">
        <v>70</v>
      </c>
      <c r="B35" s="32" t="s">
        <v>46</v>
      </c>
      <c r="C35" s="29" t="s">
        <v>71</v>
      </c>
      <c r="D35" s="30">
        <v>20000</v>
      </c>
      <c r="E35" s="30">
        <v>0</v>
      </c>
      <c r="F35" s="30">
        <v>20000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20000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3">
        <f t="shared" si="2"/>
        <v>0</v>
      </c>
    </row>
    <row r="36" spans="1:23" ht="15">
      <c r="A36" s="31" t="s">
        <v>152</v>
      </c>
      <c r="B36" s="32"/>
      <c r="C36" s="29" t="s">
        <v>142</v>
      </c>
      <c r="D36" s="30"/>
      <c r="E36" s="30"/>
      <c r="F36" s="30"/>
      <c r="G36" s="30"/>
      <c r="H36" s="30"/>
      <c r="I36" s="30"/>
      <c r="J36" s="30"/>
      <c r="K36" s="30"/>
      <c r="L36" s="30">
        <f>L37+L38+L39</f>
        <v>1466800</v>
      </c>
      <c r="M36" s="30">
        <f aca="true" t="shared" si="9" ref="M36:V36">M37+M38+M39</f>
        <v>0</v>
      </c>
      <c r="N36" s="30">
        <f t="shared" si="9"/>
        <v>649250</v>
      </c>
      <c r="O36" s="30">
        <f t="shared" si="9"/>
        <v>0</v>
      </c>
      <c r="P36" s="30">
        <f t="shared" si="9"/>
        <v>649250</v>
      </c>
      <c r="Q36" s="30">
        <f t="shared" si="9"/>
        <v>0</v>
      </c>
      <c r="R36" s="30">
        <f t="shared" si="9"/>
        <v>0</v>
      </c>
      <c r="S36" s="30">
        <f t="shared" si="9"/>
        <v>0</v>
      </c>
      <c r="T36" s="30">
        <f t="shared" si="9"/>
        <v>0</v>
      </c>
      <c r="U36" s="30">
        <f t="shared" si="9"/>
        <v>0</v>
      </c>
      <c r="V36" s="30">
        <f t="shared" si="9"/>
        <v>649250</v>
      </c>
      <c r="W36" s="33">
        <f t="shared" si="2"/>
        <v>44.263021543496045</v>
      </c>
    </row>
    <row r="37" spans="1:23" ht="24.75">
      <c r="A37" s="31" t="s">
        <v>72</v>
      </c>
      <c r="B37" s="32" t="s">
        <v>46</v>
      </c>
      <c r="C37" s="29" t="s">
        <v>73</v>
      </c>
      <c r="D37" s="30">
        <v>1203900</v>
      </c>
      <c r="E37" s="30">
        <v>0</v>
      </c>
      <c r="F37" s="30">
        <v>1203900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1203900</v>
      </c>
      <c r="M37" s="30">
        <v>0</v>
      </c>
      <c r="N37" s="30">
        <v>599650</v>
      </c>
      <c r="O37" s="30">
        <v>0</v>
      </c>
      <c r="P37" s="30">
        <v>599650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599650</v>
      </c>
      <c r="W37" s="33">
        <f t="shared" si="2"/>
        <v>49.80895423207908</v>
      </c>
    </row>
    <row r="38" spans="1:23" ht="15">
      <c r="A38" s="31" t="s">
        <v>74</v>
      </c>
      <c r="B38" s="32" t="s">
        <v>46</v>
      </c>
      <c r="C38" s="29" t="s">
        <v>75</v>
      </c>
      <c r="D38" s="30">
        <v>213300</v>
      </c>
      <c r="E38" s="30">
        <v>0</v>
      </c>
      <c r="F38" s="30">
        <v>213300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213300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3">
        <f t="shared" si="2"/>
        <v>0</v>
      </c>
    </row>
    <row r="39" spans="1:23" ht="36.75">
      <c r="A39" s="31" t="s">
        <v>76</v>
      </c>
      <c r="B39" s="32" t="s">
        <v>46</v>
      </c>
      <c r="C39" s="29" t="s">
        <v>77</v>
      </c>
      <c r="D39" s="30">
        <v>49600</v>
      </c>
      <c r="E39" s="30">
        <v>0</v>
      </c>
      <c r="F39" s="30">
        <v>49600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49600</v>
      </c>
      <c r="M39" s="30">
        <v>0</v>
      </c>
      <c r="N39" s="30">
        <v>49600</v>
      </c>
      <c r="O39" s="30">
        <v>0</v>
      </c>
      <c r="P39" s="30">
        <v>49600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49600</v>
      </c>
      <c r="W39" s="33">
        <f t="shared" si="2"/>
        <v>100</v>
      </c>
    </row>
    <row r="40" spans="1:23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ht="36" customHeight="1">
      <c r="A41" s="41"/>
      <c r="B41" s="41"/>
      <c r="C41" s="41"/>
      <c r="D41" s="41"/>
      <c r="E41" s="41"/>
      <c r="F41" s="41"/>
      <c r="G41" s="41"/>
      <c r="H41" s="41"/>
      <c r="I41" s="41"/>
      <c r="J41" s="9"/>
      <c r="K41" s="9"/>
      <c r="L41" s="9"/>
      <c r="M41" s="10"/>
      <c r="N41" s="10"/>
      <c r="O41" s="10"/>
      <c r="P41" s="10"/>
      <c r="Q41" s="10"/>
      <c r="R41" s="10"/>
      <c r="S41" s="10"/>
      <c r="T41" s="10"/>
      <c r="U41" s="10"/>
      <c r="V41" s="8"/>
      <c r="W41" s="10"/>
    </row>
  </sheetData>
  <sheetProtection/>
  <mergeCells count="10">
    <mergeCell ref="A41:I41"/>
    <mergeCell ref="A2:W4"/>
    <mergeCell ref="A6:M6"/>
    <mergeCell ref="A7:M7"/>
    <mergeCell ref="A11:W11"/>
    <mergeCell ref="A13:A14"/>
    <mergeCell ref="B13:B14"/>
    <mergeCell ref="C13:C14"/>
    <mergeCell ref="D13:M13"/>
    <mergeCell ref="N13:W13"/>
  </mergeCells>
  <printOptions/>
  <pageMargins left="0.787" right="0.59" top="0.59" bottom="0.59" header="0.393" footer="0.511"/>
  <pageSetup fitToHeight="1000" fitToWidth="1" horizontalDpi="600" verticalDpi="600" orientation="portrait" paperSize="9" r:id="rId1"/>
  <headerFooter>
    <oddFooter>&amp;C&amp;Л&amp;Д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showGridLines="0" zoomScalePageLayoutView="0" workbookViewId="0" topLeftCell="A12">
      <selection activeCell="V43" sqref="V43"/>
    </sheetView>
  </sheetViews>
  <sheetFormatPr defaultColWidth="9.140625" defaultRowHeight="15"/>
  <cols>
    <col min="1" max="1" width="50.421875" style="0" customWidth="1"/>
    <col min="2" max="2" width="7.7109375" style="0" hidden="1" customWidth="1"/>
    <col min="3" max="3" width="22.7109375" style="0" customWidth="1"/>
    <col min="4" max="4" width="13.00390625" style="0" hidden="1" customWidth="1"/>
    <col min="5" max="11" width="15.7109375" style="0" hidden="1" customWidth="1"/>
    <col min="12" max="12" width="15.7109375" style="0" customWidth="1"/>
    <col min="13" max="13" width="3.7109375" style="0" hidden="1" customWidth="1"/>
    <col min="14" max="21" width="15.7109375" style="0" hidden="1" customWidth="1"/>
    <col min="22" max="22" width="15.00390625" style="0" customWidth="1"/>
    <col min="23" max="23" width="6.7109375" style="0" customWidth="1"/>
  </cols>
  <sheetData>
    <row r="1" spans="1:23" ht="15.75" customHeight="1">
      <c r="A1" s="54" t="s">
        <v>78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14"/>
      <c r="U1" s="14"/>
      <c r="V1" s="14"/>
      <c r="W1" s="14"/>
    </row>
    <row r="2" spans="1:23" ht="15">
      <c r="A2" s="24"/>
      <c r="B2" s="24"/>
      <c r="C2" s="24"/>
      <c r="D2" s="24"/>
      <c r="E2" s="24"/>
      <c r="F2" s="24"/>
      <c r="G2" s="24"/>
      <c r="H2" s="24"/>
      <c r="I2" s="24"/>
      <c r="J2" s="24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ht="34.5" customHeight="1">
      <c r="A3" s="55" t="s">
        <v>6</v>
      </c>
      <c r="B3" s="46" t="s">
        <v>7</v>
      </c>
      <c r="C3" s="46" t="s">
        <v>79</v>
      </c>
      <c r="D3" s="48" t="s">
        <v>9</v>
      </c>
      <c r="E3" s="49"/>
      <c r="F3" s="49"/>
      <c r="G3" s="49"/>
      <c r="H3" s="49"/>
      <c r="I3" s="49"/>
      <c r="J3" s="49"/>
      <c r="K3" s="49"/>
      <c r="L3" s="49"/>
      <c r="M3" s="50"/>
      <c r="N3" s="51" t="s">
        <v>10</v>
      </c>
      <c r="O3" s="52"/>
      <c r="P3" s="52"/>
      <c r="Q3" s="52"/>
      <c r="R3" s="52"/>
      <c r="S3" s="52"/>
      <c r="T3" s="52"/>
      <c r="U3" s="52"/>
      <c r="V3" s="52"/>
      <c r="W3" s="53"/>
    </row>
    <row r="4" spans="1:23" ht="236.25" hidden="1">
      <c r="A4" s="56"/>
      <c r="B4" s="47"/>
      <c r="C4" s="47"/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7" t="s">
        <v>16</v>
      </c>
      <c r="J4" s="27" t="s">
        <v>17</v>
      </c>
      <c r="K4" s="27" t="s">
        <v>18</v>
      </c>
      <c r="L4" s="27" t="s">
        <v>19</v>
      </c>
      <c r="M4" s="26" t="s">
        <v>20</v>
      </c>
      <c r="N4" s="26" t="s">
        <v>11</v>
      </c>
      <c r="O4" s="26" t="s">
        <v>12</v>
      </c>
      <c r="P4" s="26" t="s">
        <v>21</v>
      </c>
      <c r="Q4" s="26" t="s">
        <v>14</v>
      </c>
      <c r="R4" s="26" t="s">
        <v>15</v>
      </c>
      <c r="S4" s="27" t="s">
        <v>16</v>
      </c>
      <c r="T4" s="27" t="s">
        <v>17</v>
      </c>
      <c r="U4" s="27" t="s">
        <v>18</v>
      </c>
      <c r="V4" s="27" t="s">
        <v>19</v>
      </c>
      <c r="W4" s="26" t="s">
        <v>20</v>
      </c>
    </row>
    <row r="5" spans="1:23" ht="15.75" hidden="1" thickBot="1">
      <c r="A5" s="34" t="s">
        <v>22</v>
      </c>
      <c r="B5" s="35" t="s">
        <v>23</v>
      </c>
      <c r="C5" s="35" t="s">
        <v>24</v>
      </c>
      <c r="D5" s="27" t="s">
        <v>25</v>
      </c>
      <c r="E5" s="27" t="s">
        <v>26</v>
      </c>
      <c r="F5" s="27" t="s">
        <v>27</v>
      </c>
      <c r="G5" s="27" t="s">
        <v>28</v>
      </c>
      <c r="H5" s="27" t="s">
        <v>29</v>
      </c>
      <c r="I5" s="27" t="s">
        <v>30</v>
      </c>
      <c r="J5" s="27" t="s">
        <v>31</v>
      </c>
      <c r="K5" s="27" t="s">
        <v>32</v>
      </c>
      <c r="L5" s="27" t="s">
        <v>33</v>
      </c>
      <c r="M5" s="27" t="s">
        <v>34</v>
      </c>
      <c r="N5" s="27" t="s">
        <v>35</v>
      </c>
      <c r="O5" s="27" t="s">
        <v>36</v>
      </c>
      <c r="P5" s="27" t="s">
        <v>37</v>
      </c>
      <c r="Q5" s="27" t="s">
        <v>38</v>
      </c>
      <c r="R5" s="27" t="s">
        <v>39</v>
      </c>
      <c r="S5" s="27" t="s">
        <v>40</v>
      </c>
      <c r="T5" s="27" t="s">
        <v>41</v>
      </c>
      <c r="U5" s="27" t="s">
        <v>42</v>
      </c>
      <c r="V5" s="27" t="s">
        <v>43</v>
      </c>
      <c r="W5" s="27" t="s">
        <v>44</v>
      </c>
    </row>
    <row r="6" spans="1:23" ht="24.75">
      <c r="A6" s="28" t="s">
        <v>80</v>
      </c>
      <c r="B6" s="29" t="s">
        <v>81</v>
      </c>
      <c r="C6" s="29" t="s">
        <v>47</v>
      </c>
      <c r="D6" s="30">
        <v>1920400</v>
      </c>
      <c r="E6" s="30">
        <v>0</v>
      </c>
      <c r="F6" s="30">
        <v>1920400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f>L7+L22+L27+L33+L35+L40</f>
        <v>1920400</v>
      </c>
      <c r="M6" s="30">
        <f aca="true" t="shared" si="0" ref="M6:V6">M7+M22+M27+M33+M35+M40</f>
        <v>0</v>
      </c>
      <c r="N6" s="30">
        <f t="shared" si="0"/>
        <v>826375.8500000001</v>
      </c>
      <c r="O6" s="30">
        <f t="shared" si="0"/>
        <v>0</v>
      </c>
      <c r="P6" s="30">
        <f t="shared" si="0"/>
        <v>826375.8500000001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826375.8500000001</v>
      </c>
      <c r="W6" s="33">
        <f>V6/L6*100</f>
        <v>43.03144397000626</v>
      </c>
    </row>
    <row r="7" spans="1:23" ht="15">
      <c r="A7" s="36" t="s">
        <v>153</v>
      </c>
      <c r="B7" s="29"/>
      <c r="C7" s="29" t="s">
        <v>154</v>
      </c>
      <c r="D7" s="30"/>
      <c r="E7" s="30"/>
      <c r="F7" s="30"/>
      <c r="G7" s="30"/>
      <c r="H7" s="30"/>
      <c r="I7" s="30"/>
      <c r="J7" s="30"/>
      <c r="K7" s="30"/>
      <c r="L7" s="30">
        <f>L8+L18+L20</f>
        <v>501550</v>
      </c>
      <c r="M7" s="30">
        <f aca="true" t="shared" si="1" ref="M7:V7">M8+M18+M20</f>
        <v>0</v>
      </c>
      <c r="N7" s="30">
        <f t="shared" si="1"/>
        <v>195278.25</v>
      </c>
      <c r="O7" s="30">
        <f t="shared" si="1"/>
        <v>0</v>
      </c>
      <c r="P7" s="30">
        <f t="shared" si="1"/>
        <v>195278.25</v>
      </c>
      <c r="Q7" s="30">
        <f t="shared" si="1"/>
        <v>0</v>
      </c>
      <c r="R7" s="30">
        <f t="shared" si="1"/>
        <v>0</v>
      </c>
      <c r="S7" s="30">
        <f t="shared" si="1"/>
        <v>0</v>
      </c>
      <c r="T7" s="30">
        <f t="shared" si="1"/>
        <v>0</v>
      </c>
      <c r="U7" s="30">
        <f t="shared" si="1"/>
        <v>0</v>
      </c>
      <c r="V7" s="30">
        <f t="shared" si="1"/>
        <v>195278.25</v>
      </c>
      <c r="W7" s="33">
        <f aca="true" t="shared" si="2" ref="W7:W42">V7/L7*100</f>
        <v>38.934951649885356</v>
      </c>
    </row>
    <row r="8" spans="1:23" ht="39">
      <c r="A8" s="36" t="s">
        <v>155</v>
      </c>
      <c r="B8" s="29"/>
      <c r="C8" s="29" t="s">
        <v>156</v>
      </c>
      <c r="D8" s="30"/>
      <c r="E8" s="30"/>
      <c r="F8" s="30"/>
      <c r="G8" s="30"/>
      <c r="H8" s="30"/>
      <c r="I8" s="30"/>
      <c r="J8" s="30"/>
      <c r="K8" s="30"/>
      <c r="L8" s="30">
        <f>SUM(L9:L17)</f>
        <v>486550</v>
      </c>
      <c r="M8" s="30">
        <f aca="true" t="shared" si="3" ref="M8:V8">SUM(M9:M17)</f>
        <v>0</v>
      </c>
      <c r="N8" s="30">
        <f t="shared" si="3"/>
        <v>185278.25</v>
      </c>
      <c r="O8" s="30">
        <f t="shared" si="3"/>
        <v>0</v>
      </c>
      <c r="P8" s="30">
        <f t="shared" si="3"/>
        <v>185278.25</v>
      </c>
      <c r="Q8" s="30">
        <f t="shared" si="3"/>
        <v>0</v>
      </c>
      <c r="R8" s="30">
        <f t="shared" si="3"/>
        <v>0</v>
      </c>
      <c r="S8" s="30">
        <f t="shared" si="3"/>
        <v>0</v>
      </c>
      <c r="T8" s="30">
        <f t="shared" si="3"/>
        <v>0</v>
      </c>
      <c r="U8" s="30">
        <f t="shared" si="3"/>
        <v>0</v>
      </c>
      <c r="V8" s="30">
        <f t="shared" si="3"/>
        <v>185278.25</v>
      </c>
      <c r="W8" s="33">
        <f t="shared" si="2"/>
        <v>38.080002055287224</v>
      </c>
    </row>
    <row r="9" spans="1:23" ht="15">
      <c r="A9" s="31" t="s">
        <v>82</v>
      </c>
      <c r="B9" s="32" t="s">
        <v>81</v>
      </c>
      <c r="C9" s="29" t="s">
        <v>83</v>
      </c>
      <c r="D9" s="30">
        <v>304300</v>
      </c>
      <c r="E9" s="30">
        <v>0</v>
      </c>
      <c r="F9" s="30">
        <v>304300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304300</v>
      </c>
      <c r="M9" s="30">
        <v>0</v>
      </c>
      <c r="N9" s="30">
        <v>124281.9</v>
      </c>
      <c r="O9" s="30">
        <v>0</v>
      </c>
      <c r="P9" s="30">
        <v>124281.9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124281.9</v>
      </c>
      <c r="W9" s="33">
        <f t="shared" si="2"/>
        <v>40.84189944134078</v>
      </c>
    </row>
    <row r="10" spans="1:23" ht="15">
      <c r="A10" s="31" t="s">
        <v>84</v>
      </c>
      <c r="B10" s="32" t="s">
        <v>81</v>
      </c>
      <c r="C10" s="29" t="s">
        <v>85</v>
      </c>
      <c r="D10" s="30">
        <v>91900</v>
      </c>
      <c r="E10" s="30">
        <v>0</v>
      </c>
      <c r="F10" s="30">
        <v>91900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91900</v>
      </c>
      <c r="M10" s="30">
        <v>0</v>
      </c>
      <c r="N10" s="30">
        <v>40341.36</v>
      </c>
      <c r="O10" s="30">
        <v>0</v>
      </c>
      <c r="P10" s="30">
        <v>40341.36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40341.36</v>
      </c>
      <c r="W10" s="33">
        <f t="shared" si="2"/>
        <v>43.89701849836779</v>
      </c>
    </row>
    <row r="11" spans="1:23" ht="15">
      <c r="A11" s="31" t="s">
        <v>86</v>
      </c>
      <c r="B11" s="32" t="s">
        <v>81</v>
      </c>
      <c r="C11" s="29" t="s">
        <v>87</v>
      </c>
      <c r="D11" s="30">
        <v>9000</v>
      </c>
      <c r="E11" s="30">
        <v>0</v>
      </c>
      <c r="F11" s="30">
        <v>9000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9000</v>
      </c>
      <c r="M11" s="30">
        <v>0</v>
      </c>
      <c r="N11" s="30">
        <v>2366.06</v>
      </c>
      <c r="O11" s="30">
        <v>0</v>
      </c>
      <c r="P11" s="30">
        <v>2366.06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2366.06</v>
      </c>
      <c r="W11" s="33">
        <f t="shared" si="2"/>
        <v>26.289555555555555</v>
      </c>
    </row>
    <row r="12" spans="1:23" ht="15">
      <c r="A12" s="31" t="s">
        <v>88</v>
      </c>
      <c r="B12" s="32" t="s">
        <v>81</v>
      </c>
      <c r="C12" s="29" t="s">
        <v>89</v>
      </c>
      <c r="D12" s="30">
        <v>48800</v>
      </c>
      <c r="E12" s="30">
        <v>0</v>
      </c>
      <c r="F12" s="30">
        <v>48800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48800</v>
      </c>
      <c r="M12" s="30">
        <v>0</v>
      </c>
      <c r="N12" s="30">
        <v>18288.93</v>
      </c>
      <c r="O12" s="30">
        <v>0</v>
      </c>
      <c r="P12" s="30">
        <v>18288.93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18288.93</v>
      </c>
      <c r="W12" s="33">
        <f t="shared" si="2"/>
        <v>37.47731557377049</v>
      </c>
    </row>
    <row r="13" spans="1:23" ht="15">
      <c r="A13" s="31" t="s">
        <v>90</v>
      </c>
      <c r="B13" s="32" t="s">
        <v>81</v>
      </c>
      <c r="C13" s="29" t="s">
        <v>91</v>
      </c>
      <c r="D13" s="30">
        <v>1650</v>
      </c>
      <c r="E13" s="30">
        <v>0</v>
      </c>
      <c r="F13" s="30">
        <v>1650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1650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3">
        <f t="shared" si="2"/>
        <v>0</v>
      </c>
    </row>
    <row r="14" spans="1:23" ht="15">
      <c r="A14" s="31" t="s">
        <v>92</v>
      </c>
      <c r="B14" s="32" t="s">
        <v>81</v>
      </c>
      <c r="C14" s="29" t="s">
        <v>93</v>
      </c>
      <c r="D14" s="30">
        <v>2300</v>
      </c>
      <c r="E14" s="30">
        <v>0</v>
      </c>
      <c r="F14" s="30">
        <v>2300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2300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3">
        <f t="shared" si="2"/>
        <v>0</v>
      </c>
    </row>
    <row r="15" spans="1:23" ht="15">
      <c r="A15" s="31" t="s">
        <v>94</v>
      </c>
      <c r="B15" s="32" t="s">
        <v>81</v>
      </c>
      <c r="C15" s="29" t="s">
        <v>95</v>
      </c>
      <c r="D15" s="30">
        <v>10600</v>
      </c>
      <c r="E15" s="30">
        <v>0</v>
      </c>
      <c r="F15" s="30">
        <v>10600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10600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3">
        <f t="shared" si="2"/>
        <v>0</v>
      </c>
    </row>
    <row r="16" spans="1:23" ht="15">
      <c r="A16" s="31" t="s">
        <v>96</v>
      </c>
      <c r="B16" s="32" t="s">
        <v>81</v>
      </c>
      <c r="C16" s="29" t="s">
        <v>97</v>
      </c>
      <c r="D16" s="30">
        <v>15000</v>
      </c>
      <c r="E16" s="30">
        <v>0</v>
      </c>
      <c r="F16" s="30">
        <v>15000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15000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3">
        <f t="shared" si="2"/>
        <v>0</v>
      </c>
    </row>
    <row r="17" spans="1:23" ht="15">
      <c r="A17" s="31" t="s">
        <v>98</v>
      </c>
      <c r="B17" s="32" t="s">
        <v>81</v>
      </c>
      <c r="C17" s="29" t="s">
        <v>99</v>
      </c>
      <c r="D17" s="30">
        <v>3000</v>
      </c>
      <c r="E17" s="30">
        <v>0</v>
      </c>
      <c r="F17" s="30">
        <v>3000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3000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3">
        <f t="shared" si="2"/>
        <v>0</v>
      </c>
    </row>
    <row r="18" spans="1:23" ht="15">
      <c r="A18" s="37" t="s">
        <v>157</v>
      </c>
      <c r="B18" s="32"/>
      <c r="C18" s="29" t="s">
        <v>158</v>
      </c>
      <c r="D18" s="30"/>
      <c r="E18" s="30"/>
      <c r="F18" s="30"/>
      <c r="G18" s="30"/>
      <c r="H18" s="30"/>
      <c r="I18" s="30"/>
      <c r="J18" s="30"/>
      <c r="K18" s="30"/>
      <c r="L18" s="30">
        <f>L19</f>
        <v>5000</v>
      </c>
      <c r="M18" s="30">
        <f aca="true" t="shared" si="4" ref="M18:V18">M19</f>
        <v>0</v>
      </c>
      <c r="N18" s="30">
        <f t="shared" si="4"/>
        <v>0</v>
      </c>
      <c r="O18" s="30">
        <f t="shared" si="4"/>
        <v>0</v>
      </c>
      <c r="P18" s="30">
        <f t="shared" si="4"/>
        <v>0</v>
      </c>
      <c r="Q18" s="30">
        <f t="shared" si="4"/>
        <v>0</v>
      </c>
      <c r="R18" s="30">
        <f t="shared" si="4"/>
        <v>0</v>
      </c>
      <c r="S18" s="30">
        <f t="shared" si="4"/>
        <v>0</v>
      </c>
      <c r="T18" s="30">
        <f t="shared" si="4"/>
        <v>0</v>
      </c>
      <c r="U18" s="30">
        <f t="shared" si="4"/>
        <v>0</v>
      </c>
      <c r="V18" s="30">
        <f t="shared" si="4"/>
        <v>0</v>
      </c>
      <c r="W18" s="33">
        <f t="shared" si="2"/>
        <v>0</v>
      </c>
    </row>
    <row r="19" spans="1:23" ht="15">
      <c r="A19" s="31" t="s">
        <v>94</v>
      </c>
      <c r="B19" s="32" t="s">
        <v>81</v>
      </c>
      <c r="C19" s="29" t="s">
        <v>100</v>
      </c>
      <c r="D19" s="30">
        <v>5000</v>
      </c>
      <c r="E19" s="30">
        <v>0</v>
      </c>
      <c r="F19" s="30">
        <v>5000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5000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3">
        <f t="shared" si="2"/>
        <v>0</v>
      </c>
    </row>
    <row r="20" spans="1:23" ht="15">
      <c r="A20" s="31" t="s">
        <v>174</v>
      </c>
      <c r="B20" s="32"/>
      <c r="C20" s="29" t="s">
        <v>173</v>
      </c>
      <c r="D20" s="30"/>
      <c r="E20" s="30"/>
      <c r="F20" s="30"/>
      <c r="G20" s="30"/>
      <c r="H20" s="30"/>
      <c r="I20" s="30"/>
      <c r="J20" s="30"/>
      <c r="K20" s="30"/>
      <c r="L20" s="30">
        <f>L21</f>
        <v>10000</v>
      </c>
      <c r="M20" s="30">
        <f aca="true" t="shared" si="5" ref="M20:V20">M21</f>
        <v>0</v>
      </c>
      <c r="N20" s="30">
        <f t="shared" si="5"/>
        <v>10000</v>
      </c>
      <c r="O20" s="30">
        <f t="shared" si="5"/>
        <v>0</v>
      </c>
      <c r="P20" s="30">
        <f t="shared" si="5"/>
        <v>10000</v>
      </c>
      <c r="Q20" s="30">
        <f t="shared" si="5"/>
        <v>0</v>
      </c>
      <c r="R20" s="30">
        <f t="shared" si="5"/>
        <v>0</v>
      </c>
      <c r="S20" s="30">
        <f t="shared" si="5"/>
        <v>0</v>
      </c>
      <c r="T20" s="30">
        <f t="shared" si="5"/>
        <v>0</v>
      </c>
      <c r="U20" s="30">
        <f t="shared" si="5"/>
        <v>0</v>
      </c>
      <c r="V20" s="30">
        <f t="shared" si="5"/>
        <v>10000</v>
      </c>
      <c r="W20" s="33">
        <f t="shared" si="2"/>
        <v>100</v>
      </c>
    </row>
    <row r="21" spans="1:23" ht="15">
      <c r="A21" s="31" t="s">
        <v>94</v>
      </c>
      <c r="B21" s="32" t="s">
        <v>81</v>
      </c>
      <c r="C21" s="29" t="s">
        <v>101</v>
      </c>
      <c r="D21" s="30">
        <v>10000</v>
      </c>
      <c r="E21" s="30">
        <v>0</v>
      </c>
      <c r="F21" s="30">
        <v>10000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10000</v>
      </c>
      <c r="M21" s="30">
        <v>0</v>
      </c>
      <c r="N21" s="30">
        <v>10000</v>
      </c>
      <c r="O21" s="30">
        <v>0</v>
      </c>
      <c r="P21" s="30">
        <v>10000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10000</v>
      </c>
      <c r="W21" s="33">
        <f t="shared" si="2"/>
        <v>100</v>
      </c>
    </row>
    <row r="22" spans="1:23" ht="15">
      <c r="A22" s="37" t="s">
        <v>159</v>
      </c>
      <c r="B22" s="32"/>
      <c r="C22" s="29" t="s">
        <v>160</v>
      </c>
      <c r="D22" s="30"/>
      <c r="E22" s="30"/>
      <c r="F22" s="30"/>
      <c r="G22" s="30"/>
      <c r="H22" s="30"/>
      <c r="I22" s="30"/>
      <c r="J22" s="30"/>
      <c r="K22" s="30"/>
      <c r="L22" s="30">
        <f>SUM(L23:L26)</f>
        <v>49600</v>
      </c>
      <c r="M22" s="30">
        <f aca="true" t="shared" si="6" ref="M22:V22">SUM(M23:M26)</f>
        <v>0</v>
      </c>
      <c r="N22" s="30">
        <f t="shared" si="6"/>
        <v>17794.9</v>
      </c>
      <c r="O22" s="30">
        <f t="shared" si="6"/>
        <v>0</v>
      </c>
      <c r="P22" s="30">
        <f t="shared" si="6"/>
        <v>17794.9</v>
      </c>
      <c r="Q22" s="30">
        <f t="shared" si="6"/>
        <v>0</v>
      </c>
      <c r="R22" s="30">
        <f t="shared" si="6"/>
        <v>0</v>
      </c>
      <c r="S22" s="30">
        <f t="shared" si="6"/>
        <v>0</v>
      </c>
      <c r="T22" s="30">
        <f t="shared" si="6"/>
        <v>0</v>
      </c>
      <c r="U22" s="30">
        <f t="shared" si="6"/>
        <v>0</v>
      </c>
      <c r="V22" s="30">
        <f t="shared" si="6"/>
        <v>17794.9</v>
      </c>
      <c r="W22" s="33">
        <f t="shared" si="2"/>
        <v>35.87681451612904</v>
      </c>
    </row>
    <row r="23" spans="1:23" ht="15">
      <c r="A23" s="31" t="s">
        <v>82</v>
      </c>
      <c r="B23" s="32" t="s">
        <v>81</v>
      </c>
      <c r="C23" s="29" t="s">
        <v>102</v>
      </c>
      <c r="D23" s="30">
        <v>33800</v>
      </c>
      <c r="E23" s="30">
        <v>0</v>
      </c>
      <c r="F23" s="30">
        <v>33800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33800</v>
      </c>
      <c r="M23" s="30">
        <v>0</v>
      </c>
      <c r="N23" s="30">
        <v>12363.22</v>
      </c>
      <c r="O23" s="30">
        <v>0</v>
      </c>
      <c r="P23" s="30">
        <v>12363.22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12363.22</v>
      </c>
      <c r="W23" s="33">
        <f t="shared" si="2"/>
        <v>36.57757396449704</v>
      </c>
    </row>
    <row r="24" spans="1:23" ht="15">
      <c r="A24" s="31" t="s">
        <v>84</v>
      </c>
      <c r="B24" s="32" t="s">
        <v>81</v>
      </c>
      <c r="C24" s="29" t="s">
        <v>103</v>
      </c>
      <c r="D24" s="30">
        <v>10200</v>
      </c>
      <c r="E24" s="30">
        <v>0</v>
      </c>
      <c r="F24" s="30">
        <v>10200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10200</v>
      </c>
      <c r="M24" s="30">
        <v>0</v>
      </c>
      <c r="N24" s="30">
        <v>3431.68</v>
      </c>
      <c r="O24" s="30">
        <v>0</v>
      </c>
      <c r="P24" s="30">
        <v>3431.68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3431.68</v>
      </c>
      <c r="W24" s="33">
        <f t="shared" si="2"/>
        <v>33.64392156862745</v>
      </c>
    </row>
    <row r="25" spans="1:23" ht="15">
      <c r="A25" s="31" t="s">
        <v>104</v>
      </c>
      <c r="B25" s="32" t="s">
        <v>81</v>
      </c>
      <c r="C25" s="29" t="s">
        <v>105</v>
      </c>
      <c r="D25" s="30">
        <v>1400</v>
      </c>
      <c r="E25" s="30">
        <v>0</v>
      </c>
      <c r="F25" s="30">
        <v>1400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1400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3">
        <f t="shared" si="2"/>
        <v>0</v>
      </c>
    </row>
    <row r="26" spans="1:23" ht="15">
      <c r="A26" s="31" t="s">
        <v>98</v>
      </c>
      <c r="B26" s="32" t="s">
        <v>81</v>
      </c>
      <c r="C26" s="29" t="s">
        <v>106</v>
      </c>
      <c r="D26" s="30">
        <v>4200</v>
      </c>
      <c r="E26" s="30">
        <v>0</v>
      </c>
      <c r="F26" s="30">
        <v>4200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4200</v>
      </c>
      <c r="M26" s="30">
        <v>0</v>
      </c>
      <c r="N26" s="30">
        <v>2000</v>
      </c>
      <c r="O26" s="30">
        <v>0</v>
      </c>
      <c r="P26" s="30">
        <v>2000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2000</v>
      </c>
      <c r="W26" s="33">
        <f t="shared" si="2"/>
        <v>47.61904761904761</v>
      </c>
    </row>
    <row r="27" spans="1:23" ht="15">
      <c r="A27" s="38" t="s">
        <v>161</v>
      </c>
      <c r="B27" s="39"/>
      <c r="C27" s="40" t="s">
        <v>162</v>
      </c>
      <c r="D27" s="30"/>
      <c r="E27" s="30"/>
      <c r="F27" s="30"/>
      <c r="G27" s="30"/>
      <c r="H27" s="30"/>
      <c r="I27" s="30"/>
      <c r="J27" s="30"/>
      <c r="K27" s="30"/>
      <c r="L27" s="30">
        <f>L28+L31</f>
        <v>417000</v>
      </c>
      <c r="M27" s="30">
        <f aca="true" t="shared" si="7" ref="M27:V27">M28+M31</f>
        <v>0</v>
      </c>
      <c r="N27" s="30">
        <f t="shared" si="7"/>
        <v>66540.5</v>
      </c>
      <c r="O27" s="30">
        <f t="shared" si="7"/>
        <v>0</v>
      </c>
      <c r="P27" s="30">
        <f t="shared" si="7"/>
        <v>66540.5</v>
      </c>
      <c r="Q27" s="30">
        <f t="shared" si="7"/>
        <v>0</v>
      </c>
      <c r="R27" s="30">
        <f t="shared" si="7"/>
        <v>0</v>
      </c>
      <c r="S27" s="30">
        <f t="shared" si="7"/>
        <v>0</v>
      </c>
      <c r="T27" s="30">
        <f t="shared" si="7"/>
        <v>0</v>
      </c>
      <c r="U27" s="30">
        <f t="shared" si="7"/>
        <v>0</v>
      </c>
      <c r="V27" s="30">
        <f t="shared" si="7"/>
        <v>66540.5</v>
      </c>
      <c r="W27" s="33">
        <f t="shared" si="2"/>
        <v>15.95695443645084</v>
      </c>
    </row>
    <row r="28" spans="1:23" ht="15">
      <c r="A28" s="38" t="s">
        <v>163</v>
      </c>
      <c r="B28" s="39"/>
      <c r="C28" s="40" t="s">
        <v>164</v>
      </c>
      <c r="D28" s="30"/>
      <c r="E28" s="30"/>
      <c r="F28" s="30"/>
      <c r="G28" s="30"/>
      <c r="H28" s="30"/>
      <c r="I28" s="30"/>
      <c r="J28" s="30"/>
      <c r="K28" s="30"/>
      <c r="L28" s="30">
        <f>L29+L30</f>
        <v>388300</v>
      </c>
      <c r="M28" s="30">
        <f aca="true" t="shared" si="8" ref="M28:V28">M29+M30</f>
        <v>0</v>
      </c>
      <c r="N28" s="30">
        <f t="shared" si="8"/>
        <v>56540.5</v>
      </c>
      <c r="O28" s="30">
        <f t="shared" si="8"/>
        <v>0</v>
      </c>
      <c r="P28" s="30">
        <f t="shared" si="8"/>
        <v>56540.5</v>
      </c>
      <c r="Q28" s="30">
        <f t="shared" si="8"/>
        <v>0</v>
      </c>
      <c r="R28" s="30">
        <f t="shared" si="8"/>
        <v>0</v>
      </c>
      <c r="S28" s="30">
        <f t="shared" si="8"/>
        <v>0</v>
      </c>
      <c r="T28" s="30">
        <f t="shared" si="8"/>
        <v>0</v>
      </c>
      <c r="U28" s="30">
        <f t="shared" si="8"/>
        <v>0</v>
      </c>
      <c r="V28" s="30">
        <f t="shared" si="8"/>
        <v>56540.5</v>
      </c>
      <c r="W28" s="33">
        <f t="shared" si="2"/>
        <v>14.561035281998455</v>
      </c>
    </row>
    <row r="29" spans="1:23" ht="15">
      <c r="A29" s="31" t="s">
        <v>90</v>
      </c>
      <c r="B29" s="32" t="s">
        <v>81</v>
      </c>
      <c r="C29" s="29" t="s">
        <v>107</v>
      </c>
      <c r="D29" s="30">
        <v>290000</v>
      </c>
      <c r="E29" s="30">
        <v>0</v>
      </c>
      <c r="F29" s="30">
        <v>290000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290000</v>
      </c>
      <c r="M29" s="30">
        <v>0</v>
      </c>
      <c r="N29" s="30">
        <v>24300.5</v>
      </c>
      <c r="O29" s="30">
        <v>0</v>
      </c>
      <c r="P29" s="30">
        <v>24300.5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24300.5</v>
      </c>
      <c r="W29" s="33">
        <f t="shared" si="2"/>
        <v>8.37948275862069</v>
      </c>
    </row>
    <row r="30" spans="1:23" ht="15">
      <c r="A30" s="31" t="s">
        <v>92</v>
      </c>
      <c r="B30" s="32" t="s">
        <v>81</v>
      </c>
      <c r="C30" s="29" t="s">
        <v>108</v>
      </c>
      <c r="D30" s="30">
        <v>98300</v>
      </c>
      <c r="E30" s="30">
        <v>0</v>
      </c>
      <c r="F30" s="30">
        <v>98300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98300</v>
      </c>
      <c r="M30" s="30">
        <v>0</v>
      </c>
      <c r="N30" s="30">
        <v>32240</v>
      </c>
      <c r="O30" s="30">
        <v>0</v>
      </c>
      <c r="P30" s="30">
        <v>32240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32240</v>
      </c>
      <c r="W30" s="33">
        <f t="shared" si="2"/>
        <v>32.79755849440488</v>
      </c>
    </row>
    <row r="31" spans="1:23" ht="15">
      <c r="A31" s="37" t="s">
        <v>165</v>
      </c>
      <c r="B31" s="32"/>
      <c r="C31" s="29" t="s">
        <v>166</v>
      </c>
      <c r="D31" s="30"/>
      <c r="E31" s="30"/>
      <c r="F31" s="30"/>
      <c r="G31" s="30"/>
      <c r="H31" s="30"/>
      <c r="I31" s="30"/>
      <c r="J31" s="30"/>
      <c r="K31" s="30"/>
      <c r="L31" s="30">
        <f>L32</f>
        <v>28700</v>
      </c>
      <c r="M31" s="30">
        <f aca="true" t="shared" si="9" ref="M31:V31">M32</f>
        <v>0</v>
      </c>
      <c r="N31" s="30">
        <f t="shared" si="9"/>
        <v>10000</v>
      </c>
      <c r="O31" s="30">
        <f t="shared" si="9"/>
        <v>0</v>
      </c>
      <c r="P31" s="30">
        <f t="shared" si="9"/>
        <v>10000</v>
      </c>
      <c r="Q31" s="30">
        <f t="shared" si="9"/>
        <v>0</v>
      </c>
      <c r="R31" s="30">
        <f t="shared" si="9"/>
        <v>0</v>
      </c>
      <c r="S31" s="30">
        <f t="shared" si="9"/>
        <v>0</v>
      </c>
      <c r="T31" s="30">
        <f t="shared" si="9"/>
        <v>0</v>
      </c>
      <c r="U31" s="30">
        <f t="shared" si="9"/>
        <v>0</v>
      </c>
      <c r="V31" s="30">
        <f t="shared" si="9"/>
        <v>10000</v>
      </c>
      <c r="W31" s="33">
        <f t="shared" si="2"/>
        <v>34.84320557491289</v>
      </c>
    </row>
    <row r="32" spans="1:23" ht="15">
      <c r="A32" s="31" t="s">
        <v>92</v>
      </c>
      <c r="B32" s="32" t="s">
        <v>81</v>
      </c>
      <c r="C32" s="29" t="s">
        <v>109</v>
      </c>
      <c r="D32" s="30">
        <v>28700</v>
      </c>
      <c r="E32" s="30">
        <v>0</v>
      </c>
      <c r="F32" s="30">
        <v>28700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28700</v>
      </c>
      <c r="M32" s="30">
        <v>0</v>
      </c>
      <c r="N32" s="30">
        <v>10000</v>
      </c>
      <c r="O32" s="30">
        <v>0</v>
      </c>
      <c r="P32" s="30">
        <v>10000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10000</v>
      </c>
      <c r="W32" s="33">
        <f t="shared" si="2"/>
        <v>34.84320557491289</v>
      </c>
    </row>
    <row r="33" spans="1:23" ht="15">
      <c r="A33" s="37" t="s">
        <v>167</v>
      </c>
      <c r="B33" s="32"/>
      <c r="C33" s="29" t="s">
        <v>168</v>
      </c>
      <c r="D33" s="30"/>
      <c r="E33" s="30"/>
      <c r="F33" s="30"/>
      <c r="G33" s="30"/>
      <c r="H33" s="30"/>
      <c r="I33" s="30"/>
      <c r="J33" s="30"/>
      <c r="K33" s="30"/>
      <c r="L33" s="30">
        <f>L34</f>
        <v>89300</v>
      </c>
      <c r="M33" s="30">
        <f aca="true" t="shared" si="10" ref="M33:V33">M34</f>
        <v>0</v>
      </c>
      <c r="N33" s="30">
        <f t="shared" si="10"/>
        <v>87672.7</v>
      </c>
      <c r="O33" s="30">
        <f t="shared" si="10"/>
        <v>0</v>
      </c>
      <c r="P33" s="30">
        <f t="shared" si="10"/>
        <v>87672.7</v>
      </c>
      <c r="Q33" s="30">
        <f t="shared" si="10"/>
        <v>0</v>
      </c>
      <c r="R33" s="30">
        <f t="shared" si="10"/>
        <v>0</v>
      </c>
      <c r="S33" s="30">
        <f t="shared" si="10"/>
        <v>0</v>
      </c>
      <c r="T33" s="30">
        <f t="shared" si="10"/>
        <v>0</v>
      </c>
      <c r="U33" s="30">
        <f t="shared" si="10"/>
        <v>0</v>
      </c>
      <c r="V33" s="30">
        <f t="shared" si="10"/>
        <v>87672.7</v>
      </c>
      <c r="W33" s="33">
        <f t="shared" si="2"/>
        <v>98.17771556550952</v>
      </c>
    </row>
    <row r="34" spans="1:23" ht="15">
      <c r="A34" s="31" t="s">
        <v>88</v>
      </c>
      <c r="B34" s="32" t="s">
        <v>81</v>
      </c>
      <c r="C34" s="29" t="s">
        <v>110</v>
      </c>
      <c r="D34" s="30">
        <v>89300</v>
      </c>
      <c r="E34" s="30">
        <v>0</v>
      </c>
      <c r="F34" s="30">
        <v>89300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89300</v>
      </c>
      <c r="M34" s="30">
        <v>0</v>
      </c>
      <c r="N34" s="30">
        <v>87672.7</v>
      </c>
      <c r="O34" s="30">
        <v>0</v>
      </c>
      <c r="P34" s="30">
        <v>87672.7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87672.7</v>
      </c>
      <c r="W34" s="33">
        <f t="shared" si="2"/>
        <v>98.17771556550952</v>
      </c>
    </row>
    <row r="35" spans="1:23" ht="15">
      <c r="A35" s="37" t="s">
        <v>169</v>
      </c>
      <c r="B35" s="32"/>
      <c r="C35" s="29" t="s">
        <v>170</v>
      </c>
      <c r="D35" s="30"/>
      <c r="E35" s="30"/>
      <c r="F35" s="30"/>
      <c r="G35" s="30"/>
      <c r="H35" s="30"/>
      <c r="I35" s="30"/>
      <c r="J35" s="30"/>
      <c r="K35" s="30"/>
      <c r="L35" s="30">
        <f>L36+L37+L38+L39</f>
        <v>856250</v>
      </c>
      <c r="M35" s="30">
        <f aca="true" t="shared" si="11" ref="M35:V35">M36+M37+M38+M39</f>
        <v>0</v>
      </c>
      <c r="N35" s="30">
        <f t="shared" si="11"/>
        <v>459089.5</v>
      </c>
      <c r="O35" s="30">
        <f t="shared" si="11"/>
        <v>0</v>
      </c>
      <c r="P35" s="30">
        <f t="shared" si="11"/>
        <v>459089.5</v>
      </c>
      <c r="Q35" s="30">
        <f t="shared" si="11"/>
        <v>0</v>
      </c>
      <c r="R35" s="30">
        <f t="shared" si="11"/>
        <v>0</v>
      </c>
      <c r="S35" s="30">
        <f t="shared" si="11"/>
        <v>0</v>
      </c>
      <c r="T35" s="30">
        <f t="shared" si="11"/>
        <v>0</v>
      </c>
      <c r="U35" s="30">
        <f t="shared" si="11"/>
        <v>0</v>
      </c>
      <c r="V35" s="30">
        <f t="shared" si="11"/>
        <v>459089.5</v>
      </c>
      <c r="W35" s="33">
        <f t="shared" si="2"/>
        <v>53.61629197080292</v>
      </c>
    </row>
    <row r="36" spans="1:23" ht="15">
      <c r="A36" s="31" t="s">
        <v>82</v>
      </c>
      <c r="B36" s="32" t="s">
        <v>81</v>
      </c>
      <c r="C36" s="29" t="s">
        <v>111</v>
      </c>
      <c r="D36" s="30">
        <v>11100</v>
      </c>
      <c r="E36" s="30">
        <v>0</v>
      </c>
      <c r="F36" s="30">
        <v>11100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11100</v>
      </c>
      <c r="M36" s="30">
        <v>0</v>
      </c>
      <c r="N36" s="30">
        <v>10062.8</v>
      </c>
      <c r="O36" s="30">
        <v>0</v>
      </c>
      <c r="P36" s="30">
        <v>10062.8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10062.8</v>
      </c>
      <c r="W36" s="33">
        <f t="shared" si="2"/>
        <v>90.65585585585585</v>
      </c>
    </row>
    <row r="37" spans="1:23" ht="15">
      <c r="A37" s="31" t="s">
        <v>92</v>
      </c>
      <c r="B37" s="32" t="s">
        <v>81</v>
      </c>
      <c r="C37" s="29" t="s">
        <v>112</v>
      </c>
      <c r="D37" s="30">
        <v>20750</v>
      </c>
      <c r="E37" s="30">
        <v>0</v>
      </c>
      <c r="F37" s="30">
        <v>20750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20750</v>
      </c>
      <c r="M37" s="30">
        <v>0</v>
      </c>
      <c r="N37" s="30">
        <v>20726.2</v>
      </c>
      <c r="O37" s="30">
        <v>0</v>
      </c>
      <c r="P37" s="30">
        <v>20726.2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20726.2</v>
      </c>
      <c r="W37" s="33">
        <f t="shared" si="2"/>
        <v>99.88530120481927</v>
      </c>
    </row>
    <row r="38" spans="1:23" ht="24.75">
      <c r="A38" s="31" t="s">
        <v>113</v>
      </c>
      <c r="B38" s="32" t="s">
        <v>81</v>
      </c>
      <c r="C38" s="29" t="s">
        <v>114</v>
      </c>
      <c r="D38" s="30">
        <v>804700</v>
      </c>
      <c r="E38" s="30">
        <v>0</v>
      </c>
      <c r="F38" s="30">
        <v>804700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804700</v>
      </c>
      <c r="M38" s="30">
        <v>0</v>
      </c>
      <c r="N38" s="30">
        <v>408600.5</v>
      </c>
      <c r="O38" s="30">
        <v>0</v>
      </c>
      <c r="P38" s="30">
        <v>408600.5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408600.5</v>
      </c>
      <c r="W38" s="33">
        <f t="shared" si="2"/>
        <v>50.776749099043116</v>
      </c>
    </row>
    <row r="39" spans="1:23" ht="15">
      <c r="A39" s="31" t="s">
        <v>94</v>
      </c>
      <c r="B39" s="32" t="s">
        <v>81</v>
      </c>
      <c r="C39" s="29" t="s">
        <v>115</v>
      </c>
      <c r="D39" s="30">
        <v>19700</v>
      </c>
      <c r="E39" s="30">
        <v>0</v>
      </c>
      <c r="F39" s="30">
        <v>19700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19700</v>
      </c>
      <c r="M39" s="30">
        <v>0</v>
      </c>
      <c r="N39" s="30">
        <v>19700</v>
      </c>
      <c r="O39" s="30">
        <v>0</v>
      </c>
      <c r="P39" s="30">
        <v>19700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19700</v>
      </c>
      <c r="W39" s="33">
        <f t="shared" si="2"/>
        <v>100</v>
      </c>
    </row>
    <row r="40" spans="1:23" ht="15">
      <c r="A40" s="37" t="s">
        <v>171</v>
      </c>
      <c r="B40" s="32"/>
      <c r="C40" s="29" t="s">
        <v>172</v>
      </c>
      <c r="D40" s="30"/>
      <c r="E40" s="30"/>
      <c r="F40" s="30"/>
      <c r="G40" s="30"/>
      <c r="H40" s="30"/>
      <c r="I40" s="30"/>
      <c r="J40" s="30"/>
      <c r="K40" s="30"/>
      <c r="L40" s="30">
        <f>L41</f>
        <v>6700</v>
      </c>
      <c r="M40" s="30">
        <f aca="true" t="shared" si="12" ref="M40:V40">M41</f>
        <v>0</v>
      </c>
      <c r="N40" s="30">
        <f t="shared" si="12"/>
        <v>0</v>
      </c>
      <c r="O40" s="30">
        <f t="shared" si="12"/>
        <v>0</v>
      </c>
      <c r="P40" s="30">
        <f t="shared" si="12"/>
        <v>0</v>
      </c>
      <c r="Q40" s="30">
        <f t="shared" si="12"/>
        <v>0</v>
      </c>
      <c r="R40" s="30">
        <f t="shared" si="12"/>
        <v>0</v>
      </c>
      <c r="S40" s="30">
        <f t="shared" si="12"/>
        <v>0</v>
      </c>
      <c r="T40" s="30">
        <f t="shared" si="12"/>
        <v>0</v>
      </c>
      <c r="U40" s="30">
        <f t="shared" si="12"/>
        <v>0</v>
      </c>
      <c r="V40" s="30">
        <f t="shared" si="12"/>
        <v>0</v>
      </c>
      <c r="W40" s="33">
        <f t="shared" si="2"/>
        <v>0</v>
      </c>
    </row>
    <row r="41" spans="1:23" ht="15">
      <c r="A41" s="31" t="s">
        <v>94</v>
      </c>
      <c r="B41" s="32" t="s">
        <v>81</v>
      </c>
      <c r="C41" s="29" t="s">
        <v>116</v>
      </c>
      <c r="D41" s="30">
        <v>6700</v>
      </c>
      <c r="E41" s="30">
        <v>0</v>
      </c>
      <c r="F41" s="30">
        <v>6700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6700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3">
        <f t="shared" si="2"/>
        <v>0</v>
      </c>
    </row>
    <row r="42" spans="1:23" ht="15">
      <c r="A42" s="28" t="s">
        <v>117</v>
      </c>
      <c r="B42" s="29" t="s">
        <v>118</v>
      </c>
      <c r="C42" s="29" t="s">
        <v>47</v>
      </c>
      <c r="D42" s="30">
        <v>-107700</v>
      </c>
      <c r="E42" s="30">
        <v>0</v>
      </c>
      <c r="F42" s="30">
        <v>-107700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-107700</v>
      </c>
      <c r="M42" s="30">
        <v>0</v>
      </c>
      <c r="N42" s="30">
        <v>-29606.7</v>
      </c>
      <c r="O42" s="30">
        <v>0</v>
      </c>
      <c r="P42" s="30">
        <v>-29606.7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f>'1. Доходы бюджета (1)'!V16-'2. Расходы бюджета (2)'!V6</f>
        <v>-29606.70000000007</v>
      </c>
      <c r="W42" s="33">
        <f t="shared" si="2"/>
        <v>27.489972144846863</v>
      </c>
    </row>
    <row r="43" spans="1:23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ht="36" customHeight="1">
      <c r="A44" s="41"/>
      <c r="B44" s="41"/>
      <c r="C44" s="41"/>
      <c r="D44" s="41"/>
      <c r="E44" s="41"/>
      <c r="F44" s="41"/>
      <c r="G44" s="9"/>
      <c r="H44" s="9"/>
      <c r="I44" s="9"/>
      <c r="J44" s="9"/>
      <c r="K44" s="10"/>
      <c r="L44" s="8"/>
      <c r="M44" s="8"/>
      <c r="N44" s="8"/>
      <c r="O44" s="8"/>
      <c r="P44" s="8"/>
      <c r="Q44" s="10"/>
      <c r="R44" s="10"/>
      <c r="S44" s="10"/>
      <c r="T44" s="8"/>
      <c r="U44" s="8"/>
      <c r="V44" s="8"/>
      <c r="W44" s="8"/>
    </row>
  </sheetData>
  <sheetProtection/>
  <mergeCells count="7">
    <mergeCell ref="A44:F44"/>
    <mergeCell ref="A1:S1"/>
    <mergeCell ref="A3:A4"/>
    <mergeCell ref="B3:B4"/>
    <mergeCell ref="C3:C4"/>
    <mergeCell ref="D3:M3"/>
    <mergeCell ref="N3:W3"/>
  </mergeCells>
  <printOptions/>
  <pageMargins left="0.787" right="0.59" top="0.59" bottom="0.59" header="0.393" footer="0.511"/>
  <pageSetup fitToHeight="1000" fitToWidth="1" orientation="portrait" paperSize="9"/>
  <headerFooter>
    <oddFooter>&amp;C&amp;Л&amp;Д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showGridLines="0" zoomScalePageLayoutView="0" workbookViewId="0" topLeftCell="A1">
      <selection activeCell="L17" sqref="L17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7109375" style="0" customWidth="1"/>
    <col min="4" max="4" width="6.00390625" style="0" hidden="1" customWidth="1"/>
    <col min="5" max="11" width="15.7109375" style="0" hidden="1" customWidth="1"/>
    <col min="12" max="12" width="15.7109375" style="0" customWidth="1"/>
    <col min="13" max="13" width="5.8515625" style="0" hidden="1" customWidth="1"/>
    <col min="14" max="21" width="15.7109375" style="0" hidden="1" customWidth="1"/>
    <col min="22" max="22" width="15.7109375" style="0" customWidth="1"/>
    <col min="23" max="23" width="7.140625" style="0" customWidth="1"/>
  </cols>
  <sheetData>
    <row r="1" spans="1:23" ht="15.75" customHeight="1">
      <c r="A1" s="54" t="s">
        <v>119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14"/>
      <c r="U1" s="14"/>
      <c r="V1" s="14"/>
      <c r="W1" s="14"/>
    </row>
    <row r="2" spans="1:23" ht="15">
      <c r="A2" s="24"/>
      <c r="B2" s="24"/>
      <c r="C2" s="24"/>
      <c r="D2" s="24"/>
      <c r="E2" s="24"/>
      <c r="F2" s="24"/>
      <c r="G2" s="24"/>
      <c r="H2" s="24"/>
      <c r="I2" s="24"/>
      <c r="J2" s="24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ht="31.5" customHeight="1">
      <c r="A3" s="55" t="s">
        <v>6</v>
      </c>
      <c r="B3" s="46" t="s">
        <v>7</v>
      </c>
      <c r="C3" s="46" t="s">
        <v>120</v>
      </c>
      <c r="D3" s="48" t="s">
        <v>9</v>
      </c>
      <c r="E3" s="49"/>
      <c r="F3" s="49"/>
      <c r="G3" s="49"/>
      <c r="H3" s="49"/>
      <c r="I3" s="49"/>
      <c r="J3" s="49"/>
      <c r="K3" s="49"/>
      <c r="L3" s="49"/>
      <c r="M3" s="50"/>
      <c r="N3" s="51" t="s">
        <v>10</v>
      </c>
      <c r="O3" s="52"/>
      <c r="P3" s="52"/>
      <c r="Q3" s="52"/>
      <c r="R3" s="52"/>
      <c r="S3" s="52"/>
      <c r="T3" s="52"/>
      <c r="U3" s="52"/>
      <c r="V3" s="52"/>
      <c r="W3" s="53"/>
    </row>
    <row r="4" spans="1:23" ht="90" customHeight="1" hidden="1">
      <c r="A4" s="56"/>
      <c r="B4" s="47"/>
      <c r="C4" s="47"/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7" t="s">
        <v>16</v>
      </c>
      <c r="J4" s="27" t="s">
        <v>17</v>
      </c>
      <c r="K4" s="27" t="s">
        <v>18</v>
      </c>
      <c r="L4" s="27" t="s">
        <v>19</v>
      </c>
      <c r="M4" s="26" t="s">
        <v>20</v>
      </c>
      <c r="N4" s="26" t="s">
        <v>11</v>
      </c>
      <c r="O4" s="26" t="s">
        <v>12</v>
      </c>
      <c r="P4" s="26" t="s">
        <v>21</v>
      </c>
      <c r="Q4" s="26" t="s">
        <v>14</v>
      </c>
      <c r="R4" s="26" t="s">
        <v>15</v>
      </c>
      <c r="S4" s="27" t="s">
        <v>16</v>
      </c>
      <c r="T4" s="27" t="s">
        <v>17</v>
      </c>
      <c r="U4" s="27" t="s">
        <v>18</v>
      </c>
      <c r="V4" s="27" t="s">
        <v>19</v>
      </c>
      <c r="W4" s="26" t="s">
        <v>20</v>
      </c>
    </row>
    <row r="5" spans="1:23" ht="15.75" hidden="1" thickBot="1">
      <c r="A5" s="34" t="s">
        <v>22</v>
      </c>
      <c r="B5" s="35" t="s">
        <v>23</v>
      </c>
      <c r="C5" s="35" t="s">
        <v>24</v>
      </c>
      <c r="D5" s="27" t="s">
        <v>25</v>
      </c>
      <c r="E5" s="27" t="s">
        <v>26</v>
      </c>
      <c r="F5" s="27" t="s">
        <v>27</v>
      </c>
      <c r="G5" s="27" t="s">
        <v>28</v>
      </c>
      <c r="H5" s="27" t="s">
        <v>29</v>
      </c>
      <c r="I5" s="27" t="s">
        <v>30</v>
      </c>
      <c r="J5" s="27" t="s">
        <v>31</v>
      </c>
      <c r="K5" s="27" t="s">
        <v>32</v>
      </c>
      <c r="L5" s="27" t="s">
        <v>33</v>
      </c>
      <c r="M5" s="27" t="s">
        <v>34</v>
      </c>
      <c r="N5" s="27" t="s">
        <v>35</v>
      </c>
      <c r="O5" s="27" t="s">
        <v>36</v>
      </c>
      <c r="P5" s="27" t="s">
        <v>37</v>
      </c>
      <c r="Q5" s="27" t="s">
        <v>38</v>
      </c>
      <c r="R5" s="27" t="s">
        <v>39</v>
      </c>
      <c r="S5" s="27" t="s">
        <v>40</v>
      </c>
      <c r="T5" s="27" t="s">
        <v>41</v>
      </c>
      <c r="U5" s="27" t="s">
        <v>42</v>
      </c>
      <c r="V5" s="27" t="s">
        <v>43</v>
      </c>
      <c r="W5" s="27" t="s">
        <v>44</v>
      </c>
    </row>
    <row r="6" spans="1:23" ht="15">
      <c r="A6" s="28" t="s">
        <v>121</v>
      </c>
      <c r="B6" s="29" t="s">
        <v>122</v>
      </c>
      <c r="C6" s="29" t="s">
        <v>47</v>
      </c>
      <c r="D6" s="30">
        <v>107700</v>
      </c>
      <c r="E6" s="30">
        <v>0</v>
      </c>
      <c r="F6" s="30">
        <v>107700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f>L9</f>
        <v>107700</v>
      </c>
      <c r="M6" s="30">
        <f aca="true" t="shared" si="0" ref="M6:V6">M9</f>
        <v>0</v>
      </c>
      <c r="N6" s="30">
        <f t="shared" si="0"/>
        <v>29606.70000000007</v>
      </c>
      <c r="O6" s="30">
        <f t="shared" si="0"/>
        <v>0</v>
      </c>
      <c r="P6" s="30">
        <f t="shared" si="0"/>
        <v>29606.70000000007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29606.70000000007</v>
      </c>
      <c r="W6" s="30">
        <v>0</v>
      </c>
    </row>
    <row r="7" spans="1:23" ht="36.75">
      <c r="A7" s="28" t="s">
        <v>123</v>
      </c>
      <c r="B7" s="29" t="s">
        <v>124</v>
      </c>
      <c r="C7" s="29" t="s">
        <v>47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</row>
    <row r="8" spans="1:23" ht="24.75">
      <c r="A8" s="28" t="s">
        <v>125</v>
      </c>
      <c r="B8" s="29" t="s">
        <v>126</v>
      </c>
      <c r="C8" s="29" t="s">
        <v>47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</row>
    <row r="9" spans="1:23" ht="15">
      <c r="A9" s="28" t="s">
        <v>127</v>
      </c>
      <c r="B9" s="29" t="s">
        <v>128</v>
      </c>
      <c r="C9" s="29"/>
      <c r="D9" s="30">
        <v>107700</v>
      </c>
      <c r="E9" s="30">
        <v>0</v>
      </c>
      <c r="F9" s="30">
        <v>107700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f>L10+L13</f>
        <v>107700</v>
      </c>
      <c r="M9" s="30">
        <f aca="true" t="shared" si="1" ref="M9:V9">M10+M13</f>
        <v>0</v>
      </c>
      <c r="N9" s="30">
        <f t="shared" si="1"/>
        <v>29606.70000000007</v>
      </c>
      <c r="O9" s="30">
        <f t="shared" si="1"/>
        <v>0</v>
      </c>
      <c r="P9" s="30">
        <f t="shared" si="1"/>
        <v>29606.70000000007</v>
      </c>
      <c r="Q9" s="30">
        <f t="shared" si="1"/>
        <v>0</v>
      </c>
      <c r="R9" s="30">
        <f t="shared" si="1"/>
        <v>0</v>
      </c>
      <c r="S9" s="30">
        <f t="shared" si="1"/>
        <v>0</v>
      </c>
      <c r="T9" s="30">
        <f t="shared" si="1"/>
        <v>0</v>
      </c>
      <c r="U9" s="30">
        <f t="shared" si="1"/>
        <v>0</v>
      </c>
      <c r="V9" s="30">
        <f t="shared" si="1"/>
        <v>29606.70000000007</v>
      </c>
      <c r="W9" s="30">
        <v>0</v>
      </c>
    </row>
    <row r="10" spans="1:23" ht="15">
      <c r="A10" s="28" t="s">
        <v>129</v>
      </c>
      <c r="B10" s="29" t="s">
        <v>130</v>
      </c>
      <c r="C10" s="29"/>
      <c r="D10" s="30">
        <v>-1812700</v>
      </c>
      <c r="E10" s="30">
        <v>0</v>
      </c>
      <c r="F10" s="30">
        <v>-1812700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-1812700</v>
      </c>
      <c r="M10" s="30">
        <v>0</v>
      </c>
      <c r="N10" s="30">
        <v>-800651.11</v>
      </c>
      <c r="O10" s="30">
        <v>0</v>
      </c>
      <c r="P10" s="30">
        <v>-800651.11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-800651.11</v>
      </c>
      <c r="W10" s="30">
        <v>0</v>
      </c>
    </row>
    <row r="11" spans="1:23" ht="24.75">
      <c r="A11" s="31" t="s">
        <v>131</v>
      </c>
      <c r="B11" s="32" t="s">
        <v>130</v>
      </c>
      <c r="C11" s="29" t="s">
        <v>132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-800651.11</v>
      </c>
      <c r="O11" s="30">
        <v>0</v>
      </c>
      <c r="P11" s="30">
        <v>-800651.11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</row>
    <row r="12" spans="1:23" ht="24.75">
      <c r="A12" s="31" t="s">
        <v>133</v>
      </c>
      <c r="B12" s="32" t="s">
        <v>130</v>
      </c>
      <c r="C12" s="29" t="s">
        <v>134</v>
      </c>
      <c r="D12" s="30">
        <v>-1812700</v>
      </c>
      <c r="E12" s="30">
        <v>0</v>
      </c>
      <c r="F12" s="30">
        <v>-1812700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-1812700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-800651.11</v>
      </c>
      <c r="W12" s="30">
        <v>0</v>
      </c>
    </row>
    <row r="13" spans="1:23" ht="15">
      <c r="A13" s="28" t="s">
        <v>135</v>
      </c>
      <c r="B13" s="29" t="s">
        <v>136</v>
      </c>
      <c r="C13" s="29"/>
      <c r="D13" s="30">
        <v>1920400</v>
      </c>
      <c r="E13" s="30">
        <v>0</v>
      </c>
      <c r="F13" s="30">
        <v>1920400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1920400</v>
      </c>
      <c r="M13" s="30">
        <v>0</v>
      </c>
      <c r="N13" s="30">
        <v>830257.81</v>
      </c>
      <c r="O13" s="30">
        <v>0</v>
      </c>
      <c r="P13" s="30">
        <v>830257.81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830257.81</v>
      </c>
      <c r="W13" s="30">
        <v>0</v>
      </c>
    </row>
    <row r="14" spans="1:23" ht="24.75">
      <c r="A14" s="31" t="s">
        <v>137</v>
      </c>
      <c r="B14" s="32" t="s">
        <v>136</v>
      </c>
      <c r="C14" s="29" t="s">
        <v>138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830257.81</v>
      </c>
      <c r="O14" s="30">
        <v>0</v>
      </c>
      <c r="P14" s="30">
        <v>830257.81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</row>
    <row r="15" spans="1:23" ht="24.75">
      <c r="A15" s="31" t="s">
        <v>139</v>
      </c>
      <c r="B15" s="32" t="s">
        <v>136</v>
      </c>
      <c r="C15" s="29" t="s">
        <v>140</v>
      </c>
      <c r="D15" s="30">
        <v>1920400</v>
      </c>
      <c r="E15" s="30">
        <v>0</v>
      </c>
      <c r="F15" s="30">
        <v>1920400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1920400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830257.81</v>
      </c>
      <c r="W15" s="30">
        <v>0</v>
      </c>
    </row>
    <row r="16" spans="1:23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36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10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</row>
  </sheetData>
  <sheetProtection/>
  <mergeCells count="7">
    <mergeCell ref="A17:J17"/>
    <mergeCell ref="A1:S1"/>
    <mergeCell ref="A3:A4"/>
    <mergeCell ref="B3:B4"/>
    <mergeCell ref="C3:C4"/>
    <mergeCell ref="D3:M3"/>
    <mergeCell ref="N3:W3"/>
  </mergeCells>
  <printOptions/>
  <pageMargins left="0.787" right="0.59" top="0.59" bottom="0.59" header="0.393" footer="0.511"/>
  <pageSetup fitToHeight="1000" fitToWidth="1" horizontalDpi="600" verticalDpi="600" orientation="portrait" paperSize="9" r:id="rId1"/>
  <headerFooter>
    <oddFooter>&amp;C&amp;Л&amp;Д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2012-07-05T07:24:47Z</dcterms:created>
  <dcterms:modified xsi:type="dcterms:W3CDTF">2012-07-31T04:57:29Z</dcterms:modified>
  <cp:category/>
  <cp:version/>
  <cp:contentType/>
  <cp:contentStatus/>
</cp:coreProperties>
</file>