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<sst xmlns="http://schemas.openxmlformats.org/spreadsheetml/2006/main" count="359" uniqueCount="197">
  <si>
    <t>на 01.05.2012</t>
  </si>
  <si>
    <t>Форма по ОКУД</t>
  </si>
  <si>
    <t>0503317</t>
  </si>
  <si>
    <t>Наименование финансового органа:</t>
  </si>
  <si>
    <t>Дата</t>
  </si>
  <si>
    <t>01.05.2012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</si>
  <si>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</si>
  <si>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</si>
  <si>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</si>
  <si>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</si>
  <si>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</si>
  <si>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</si>
  <si>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</si>
  <si>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</si>
  <si>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</si>
  <si>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</si>
  <si>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</si>
  <si>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</si>
  <si>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</si>
  <si>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</si>
  <si>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</si>
  <si>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</si>
  <si>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</si>
  <si>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</si>
  <si>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</si>
  <si>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</si>
  <si>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</si>
  <si>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</si>
  <si>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</si>
  <si>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</si>
  <si>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</si>
  <si>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</si>
  <si>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</si>
  <si>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</si>
  <si>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</si>
  <si>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</si>
  <si>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</si>
  <si>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</si>
  <si>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</si>
  <si>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</si>
  <si>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</si>
  <si>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</si>
  <si>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</si>
  <si>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</si>
  <si>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</si>
  <si>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</si>
  <si>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</si>
  <si>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</si>
  <si>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</si>
  <si>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</si>
  <si>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</si>
  <si>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</si>
  <si>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</si>
  <si>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</si>
  <si>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 исчисление  и уплата налога осуществляются в соответствии со статьями 227, 227 1 и 228 Налогового кодекса Российской Федерации</t>
  </si>
  <si>
    <t>18210102010011000110</t>
  </si>
  <si>
    <t xml:space="preserve">    Пени (проценты за пользование бюджетными средствами)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1 и 228 Налогового кодекса Российской Федерации</t>
  </si>
  <si>
    <t>18210102010012000110</t>
  </si>
  <si>
    <t xml:space="preserve">    Пени (проценты за пользование бюджетными средствами)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</si>
  <si>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</si>
  <si>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    Единый сельскохозяйственный налог</t>
  </si>
  <si>
    <t>18210503010011000110</t>
  </si>
  <si>
    <t xml:space="preserve">    Единый сельскохозяйственный  налог (за налоговые периоды, истекшие  до 01.01 2011 года)</t>
  </si>
  <si>
    <t>18210503020011000110</t>
  </si>
  <si>
    <t xml:space="preserve">    Налог на имущество физических лиц, взимаемый по ставкам, применяемым к объектам налогооблажения, расположенным в границах поселений</t>
  </si>
  <si>
    <t>18210601030101000110</t>
  </si>
  <si>
    <t xml:space="preserve">    Пени (проценты за пользование бюджетными средствами) по налогу на имущество физических лиц, взимаемому по ставкам, применяемым к объектам налогооблажения, расположенным в границах поселений</t>
  </si>
  <si>
    <t>18210601030102000110</t>
  </si>
  <si>
    <t xml:space="preserve">    Земельный налог, взимаемый по ставкам установленным в соответствии с пп 1 п 1 ст.394 НК РФ и применяемым к объектам налогооблажения, расположенным в границах поселений</t>
  </si>
  <si>
    <t>18210606013101000110</t>
  </si>
  <si>
    <t xml:space="preserve">    Пени (проценты за пользование бюджетными средствами) по земельному налогу, взимаемому по ставкам, установленным в соответствии с пп 1 п 1 ст.394 НК РФ зачисляемый в бюджеты поселений</t>
  </si>
  <si>
    <t>18210606013102000110</t>
  </si>
  <si>
    <t>18210606023101000110</t>
  </si>
  <si>
    <t xml:space="preserve">    Пени (проценты за пользование бюджетными средствами) по земельному налогу , взимаемому по ставкам уст. в соотв. с пп 2 п 1 ст. 394 НК РФ и применяемым к объектам налогообложения, расположенным в границах поселений</t>
  </si>
  <si>
    <t>18210606023102000110</t>
  </si>
  <si>
    <t xml:space="preserve">   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прцентов, начисленных на излишне взысканные суммы</t>
  </si>
  <si>
    <t>99220805000100000180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</si>
  <si>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</si>
  <si>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99310804020011000110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</si>
  <si>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</si>
  <si>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99311105013100000120</t>
  </si>
  <si>
    <t xml:space="preserve">    Доходы от сдачи а аренду имущества, находящегося в оперативном управлении орагнов управления поселений и созданных ими учреждений  (за исключением имущества муниципальных бюджетных и автономных учреждений)</t>
  </si>
  <si>
    <t>99311105035100000120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</si>
  <si>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</si>
  <si>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99311406013100000430</t>
  </si>
  <si>
    <t xml:space="preserve">    Дотации бюджетам поселений на выравнивание бюджетной обеспеченности</t>
  </si>
  <si>
    <t>99320201001100000151</t>
  </si>
  <si>
    <t xml:space="preserve">    Прочие субсидии бюджетам поселений</t>
  </si>
  <si>
    <t>99320202999100000151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</si>
  <si>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</si>
  <si>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99320203015100000151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</si>
  <si>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</si>
  <si>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</si>
  <si>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</si>
  <si>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</si>
  <si>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</si>
  <si>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</si>
  <si>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</si>
  <si>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</si>
  <si>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</si>
  <si>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</si>
  <si>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</si>
  <si>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</si>
  <si>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</si>
  <si>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</si>
  <si>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</si>
  <si>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</si>
  <si>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</si>
  <si>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</si>
  <si>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</si>
  <si>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</si>
  <si>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</si>
  <si>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</si>
  <si>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</si>
  <si>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</si>
  <si>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</si>
  <si>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</si>
  <si>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</si>
  <si>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</si>
  <si>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</si>
  <si>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00004090000000000225</t>
  </si>
  <si>
    <t>00004090000000000226</t>
  </si>
  <si>
    <t>00004120000000000226</t>
  </si>
  <si>
    <t>00005030000000000223</t>
  </si>
  <si>
    <t>00008010000000000211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</si>
  <si>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</si>
  <si>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</si>
  <si>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</si>
  <si>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</si>
  <si>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</si>
  <si>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</si>
  <si>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</si>
  <si>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</si>
  <si>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</si>
  <si>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</si>
  <si>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</si>
  <si>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</si>
  <si>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</si>
  <si>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</si>
  <si>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</si>
  <si>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</si>
  <si>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</si>
  <si>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</si>
  <si>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</si>
  <si>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</si>
  <si>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</si>
  <si>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</si>
  <si>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</si>
  <si>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</si>
  <si>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</si>
  <si>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</si>
  <si>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</si>
  <si>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</si>
  <si>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</si>
  <si>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>ОТЧЕТ ОБ ИСПОЛНЕНИИ  БЮДЖЕТА ЧАДУКАСИНСКОГО СЕЛЬСКОГО ПОСЕЛЕНИЯ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</si>
  <si>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</si>
  <si>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</si>
  <si>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</si>
  <si>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</si>
  <si>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106</t>
  </si>
  <si>
    <t>10503</t>
  </si>
  <si>
    <t xml:space="preserve">    Земельный налог</t>
  </si>
  <si>
    <t>10606</t>
  </si>
  <si>
    <t>НЕНАЛОГОВЫЕ ДОХОДЫ</t>
  </si>
  <si>
    <t>00011000000000000000</t>
  </si>
  <si>
    <t>БЕЗВОЗМЕЗДНЫЕ ПОСТУПЛЕНИЯ</t>
  </si>
  <si>
    <t>202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</si>
  <si>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</si>
  <si>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</si>
  <si>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</si>
  <si>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</si>
  <si>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</si>
  <si>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</si>
  <si>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</si>
  <si>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</si>
  <si>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</si>
  <si>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</si>
  <si>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</si>
  <si>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</si>
  <si>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</si>
  <si>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</si>
  <si>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</si>
  <si>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</si>
  <si>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</si>
  <si>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</si>
  <si>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 xml:space="preserve">Культура и кинематография </t>
  </si>
  <si>
    <t>0800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</si>
  <si>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</si>
  <si>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</si>
  <si>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</si>
  <si>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</si>
  <si>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</si>
  <si>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0412</t>
  </si>
  <si>
    <t>0113</t>
  </si>
  <si>
    <t>Другие общегосударственные вопросы</t>
  </si>
  <si>
    <t>Другие вопросы в области национальной экономики</t>
  </si>
  <si>
    <t xml:space="preserve">    Земельный налог, взимаемый по ставкам уст. в соотв. с пп 2 п 1 ст. 394 НК РФ и применяемым к объектам налогообложения, расположенным в границах поселений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</si>
</sst>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vertical="top" wrapText="1"/>
    </xf>
    <xf numFmtId="49" fontId="22" fillId="33" borderId="0" xfId="0" applyNumberFormat="1" applyFont="1" applyFill="1" applyAlignment="1">
      <alignment vertical="top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right"/>
    </xf>
    <xf numFmtId="0" fontId="2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vertical="top" wrapText="1"/>
    </xf>
    <xf numFmtId="49" fontId="4" fillId="33" borderId="0" xfId="0" applyNumberFormat="1" applyFont="1" applyFill="1" applyAlignment="1">
      <alignment vertical="top" wrapText="1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Alignment="1">
      <alignment vertical="top" wrapText="1"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14" xfId="0" applyFont="1" applyFill="1" applyBorder="1" applyAlignment="1">
      <alignment horizontal="center" shrinkToFit="1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shrinkToFit="1"/>
    </xf>
    <xf numFmtId="168" fontId="4" fillId="33" borderId="10" xfId="0" applyNumberFormat="1" applyFont="1" applyFill="1" applyBorder="1" applyAlignment="1">
      <alignment horizontal="right" shrinkToFi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zoomScalePageLayoutView="0" workbookViewId="0" topLeftCell="A1">
      <selection activeCell="A33" sqref="A33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7.28125" style="0" hidden="1" customWidth="1"/>
    <col min="5" max="11" width="15.7109375" style="0" hidden="1" customWidth="1"/>
    <col min="12" max="12" width="15.140625" style="0" customWidth="1"/>
    <col min="13" max="13" width="7.28125" style="0" hidden="1" customWidth="1"/>
    <col min="14" max="16" width="15.7109375" style="0" hidden="1" customWidth="1"/>
    <col min="17" max="17" width="3.8515625" style="0" hidden="1" customWidth="1"/>
    <col min="18" max="21" width="15.7109375" style="0" hidden="1" customWidth="1"/>
    <col min="22" max="22" width="14.28125" style="0" customWidth="1"/>
    <col min="23" max="23" width="8.00390625" style="0" customWidth="1"/>
  </cols>
  <sheetData>
    <row r="1" spans="1:23" ht="15">
      <c r="A1" s="9"/>
      <c r="B1" s="10"/>
      <c r="C1" s="11"/>
      <c r="D1" s="12"/>
      <c r="E1" s="12"/>
      <c r="F1" s="12"/>
      <c r="G1" s="12"/>
      <c r="H1" s="13"/>
      <c r="I1" s="14"/>
      <c r="J1" s="14"/>
      <c r="K1" s="14"/>
      <c r="L1" s="1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.75" customHeight="1">
      <c r="A2" s="15" t="s">
        <v>154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3.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8"/>
      <c r="U4" s="18"/>
      <c r="V4" s="19" t="s">
        <v>1</v>
      </c>
      <c r="W4" s="20" t="s">
        <v>2</v>
      </c>
    </row>
    <row r="5" spans="1:23" ht="15" hidden="1">
      <c r="A5" s="16" t="s">
        <v>3</v>
      </c>
      <c r="B5" s="21"/>
      <c r="C5" s="21"/>
      <c r="D5" s="22"/>
      <c r="E5" s="22"/>
      <c r="F5" s="22"/>
      <c r="G5" s="2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9" t="s">
        <v>4</v>
      </c>
      <c r="W5" s="23" t="s">
        <v>5</v>
      </c>
    </row>
    <row r="6" spans="1:23" ht="15" hidden="1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1"/>
      <c r="O6" s="21"/>
      <c r="P6" s="21"/>
      <c r="Q6" s="21"/>
      <c r="R6" s="21"/>
      <c r="S6" s="21"/>
      <c r="T6" s="21"/>
      <c r="U6" s="21"/>
      <c r="V6" s="19"/>
      <c r="W6" s="25"/>
    </row>
    <row r="7" spans="1:23" ht="15" hidden="1">
      <c r="A7" s="26" t="s">
        <v>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7"/>
      <c r="P7" s="27"/>
      <c r="Q7" s="27"/>
      <c r="R7" s="27"/>
      <c r="S7" s="27"/>
      <c r="T7" s="27"/>
      <c r="U7" s="27"/>
      <c r="V7" s="19" t="s">
        <v>8</v>
      </c>
      <c r="W7" s="28"/>
    </row>
    <row r="8" spans="1:23" ht="15" hidden="1">
      <c r="A8" s="16" t="s">
        <v>9</v>
      </c>
      <c r="B8" s="21"/>
      <c r="C8" s="21"/>
      <c r="D8" s="22"/>
      <c r="E8" s="22"/>
      <c r="F8" s="22"/>
      <c r="G8" s="2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9"/>
      <c r="W8" s="25"/>
    </row>
    <row r="9" spans="1:23" ht="15" hidden="1">
      <c r="A9" s="16" t="s">
        <v>10</v>
      </c>
      <c r="B9" s="21"/>
      <c r="C9" s="21"/>
      <c r="D9" s="22"/>
      <c r="E9" s="22"/>
      <c r="F9" s="22"/>
      <c r="G9" s="2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9" t="s">
        <v>11</v>
      </c>
      <c r="W9" s="29"/>
    </row>
    <row r="10" spans="1:23" ht="15.75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9" t="s">
        <v>12</v>
      </c>
      <c r="W10" s="30" t="s">
        <v>13</v>
      </c>
    </row>
    <row r="11" spans="1:23" ht="15" customHeight="1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45" customHeight="1">
      <c r="A13" s="33" t="s">
        <v>15</v>
      </c>
      <c r="B13" s="33" t="s">
        <v>16</v>
      </c>
      <c r="C13" s="33" t="s">
        <v>17</v>
      </c>
      <c r="D13" s="34" t="s">
        <v>18</v>
      </c>
      <c r="E13" s="35"/>
      <c r="F13" s="35"/>
      <c r="G13" s="35"/>
      <c r="H13" s="35"/>
      <c r="I13" s="35"/>
      <c r="J13" s="35"/>
      <c r="K13" s="35"/>
      <c r="L13" s="35"/>
      <c r="M13" s="36"/>
      <c r="N13" s="37" t="s">
        <v>19</v>
      </c>
      <c r="O13" s="38"/>
      <c r="P13" s="38"/>
      <c r="Q13" s="38"/>
      <c r="R13" s="38"/>
      <c r="S13" s="38"/>
      <c r="T13" s="38"/>
      <c r="U13" s="38"/>
      <c r="V13" s="38"/>
      <c r="W13" s="39"/>
    </row>
    <row r="14" spans="1:23" ht="58.5" customHeight="1" hidden="1">
      <c r="A14" s="40"/>
      <c r="B14" s="40"/>
      <c r="C14" s="40"/>
      <c r="D14" s="41" t="s">
        <v>20</v>
      </c>
      <c r="E14" s="41" t="s">
        <v>21</v>
      </c>
      <c r="F14" s="41" t="s">
        <v>22</v>
      </c>
      <c r="G14" s="41" t="s">
        <v>23</v>
      </c>
      <c r="H14" s="41" t="s">
        <v>24</v>
      </c>
      <c r="I14" s="42" t="s">
        <v>25</v>
      </c>
      <c r="J14" s="42" t="s">
        <v>26</v>
      </c>
      <c r="K14" s="42" t="s">
        <v>27</v>
      </c>
      <c r="L14" s="42" t="s">
        <v>28</v>
      </c>
      <c r="M14" s="41" t="s">
        <v>29</v>
      </c>
      <c r="N14" s="41" t="s">
        <v>20</v>
      </c>
      <c r="O14" s="41" t="s">
        <v>21</v>
      </c>
      <c r="P14" s="41" t="s">
        <v>30</v>
      </c>
      <c r="Q14" s="41" t="s">
        <v>23</v>
      </c>
      <c r="R14" s="41" t="s">
        <v>24</v>
      </c>
      <c r="S14" s="42" t="s">
        <v>25</v>
      </c>
      <c r="T14" s="42" t="s">
        <v>26</v>
      </c>
      <c r="U14" s="42" t="s">
        <v>27</v>
      </c>
      <c r="V14" s="42" t="s">
        <v>28</v>
      </c>
      <c r="W14" s="41" t="s">
        <v>29</v>
      </c>
    </row>
    <row r="15" spans="1:23" ht="15">
      <c r="A15" s="42" t="s">
        <v>31</v>
      </c>
      <c r="B15" s="42" t="s">
        <v>32</v>
      </c>
      <c r="C15" s="42">
        <v>2</v>
      </c>
      <c r="D15" s="42" t="s">
        <v>34</v>
      </c>
      <c r="E15" s="42" t="s">
        <v>35</v>
      </c>
      <c r="F15" s="42" t="s">
        <v>36</v>
      </c>
      <c r="G15" s="42" t="s">
        <v>37</v>
      </c>
      <c r="H15" s="42" t="s">
        <v>38</v>
      </c>
      <c r="I15" s="42" t="s">
        <v>39</v>
      </c>
      <c r="J15" s="42" t="s">
        <v>40</v>
      </c>
      <c r="K15" s="42" t="s">
        <v>41</v>
      </c>
      <c r="L15" s="42">
        <v>3</v>
      </c>
      <c r="M15" s="42" t="s">
        <v>42</v>
      </c>
      <c r="N15" s="42" t="s">
        <v>43</v>
      </c>
      <c r="O15" s="42" t="s">
        <v>44</v>
      </c>
      <c r="P15" s="42" t="s">
        <v>45</v>
      </c>
      <c r="Q15" s="42" t="s">
        <v>46</v>
      </c>
      <c r="R15" s="42" t="s">
        <v>47</v>
      </c>
      <c r="S15" s="42" t="s">
        <v>48</v>
      </c>
      <c r="T15" s="42" t="s">
        <v>49</v>
      </c>
      <c r="U15" s="42" t="s">
        <v>50</v>
      </c>
      <c r="V15" s="42">
        <v>4</v>
      </c>
      <c r="W15" s="42">
        <v>5</v>
      </c>
    </row>
    <row r="16" spans="1:23" ht="30">
      <c r="A16" s="4" t="s">
        <v>51</v>
      </c>
      <c r="B16" s="5" t="s">
        <v>52</v>
      </c>
      <c r="C16" s="5" t="s">
        <v>53</v>
      </c>
      <c r="D16" s="43">
        <v>1812700</v>
      </c>
      <c r="E16" s="43">
        <v>0</v>
      </c>
      <c r="F16" s="43">
        <v>1812700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f>L17+L39</f>
        <v>1812700</v>
      </c>
      <c r="M16" s="43">
        <f aca="true" t="shared" si="0" ref="M16:V16">M17+M39</f>
        <v>0</v>
      </c>
      <c r="N16" s="43">
        <f t="shared" si="0"/>
        <v>533173.88</v>
      </c>
      <c r="O16" s="43">
        <f t="shared" si="0"/>
        <v>0</v>
      </c>
      <c r="P16" s="43">
        <f t="shared" si="0"/>
        <v>533173.88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533173.88</v>
      </c>
      <c r="W16" s="44">
        <f>V16/L16*100</f>
        <v>29.413244331659953</v>
      </c>
    </row>
    <row r="17" spans="1:23" ht="15">
      <c r="A17" s="4" t="s">
        <v>155</v>
      </c>
      <c r="B17" s="5"/>
      <c r="C17" s="5"/>
      <c r="D17" s="43"/>
      <c r="E17" s="43"/>
      <c r="F17" s="43"/>
      <c r="G17" s="43"/>
      <c r="H17" s="43"/>
      <c r="I17" s="43"/>
      <c r="J17" s="43"/>
      <c r="K17" s="43"/>
      <c r="L17" s="43">
        <f>L18+L35</f>
        <v>345900</v>
      </c>
      <c r="M17" s="43">
        <f aca="true" t="shared" si="1" ref="M17:V17">M18+M35</f>
        <v>0</v>
      </c>
      <c r="N17" s="43">
        <f t="shared" si="1"/>
        <v>86223.88</v>
      </c>
      <c r="O17" s="43">
        <f t="shared" si="1"/>
        <v>0</v>
      </c>
      <c r="P17" s="43">
        <f t="shared" si="1"/>
        <v>86223.88</v>
      </c>
      <c r="Q17" s="43">
        <f t="shared" si="1"/>
        <v>0</v>
      </c>
      <c r="R17" s="43">
        <f t="shared" si="1"/>
        <v>0</v>
      </c>
      <c r="S17" s="43">
        <f t="shared" si="1"/>
        <v>0</v>
      </c>
      <c r="T17" s="43">
        <f t="shared" si="1"/>
        <v>0</v>
      </c>
      <c r="U17" s="43">
        <f t="shared" si="1"/>
        <v>0</v>
      </c>
      <c r="V17" s="43">
        <f t="shared" si="1"/>
        <v>86223.88</v>
      </c>
      <c r="W17" s="44">
        <f aca="true" t="shared" si="2" ref="W17:W42">V17/L17*100</f>
        <v>24.92740098294305</v>
      </c>
    </row>
    <row r="18" spans="1:23" ht="15">
      <c r="A18" s="4" t="s">
        <v>156</v>
      </c>
      <c r="B18" s="5"/>
      <c r="C18" s="5"/>
      <c r="D18" s="43"/>
      <c r="E18" s="43"/>
      <c r="F18" s="43"/>
      <c r="G18" s="43"/>
      <c r="H18" s="43"/>
      <c r="I18" s="43"/>
      <c r="J18" s="43"/>
      <c r="K18" s="43"/>
      <c r="L18" s="43">
        <f>L19+L23+L26+L34</f>
        <v>272100</v>
      </c>
      <c r="M18" s="43">
        <f aca="true" t="shared" si="3" ref="M18:V18">M19+M23+M26+M34</f>
        <v>0</v>
      </c>
      <c r="N18" s="43">
        <f t="shared" si="3"/>
        <v>61369.49</v>
      </c>
      <c r="O18" s="43">
        <f t="shared" si="3"/>
        <v>0</v>
      </c>
      <c r="P18" s="43">
        <f t="shared" si="3"/>
        <v>61369.49</v>
      </c>
      <c r="Q18" s="43">
        <f t="shared" si="3"/>
        <v>0</v>
      </c>
      <c r="R18" s="43">
        <f t="shared" si="3"/>
        <v>0</v>
      </c>
      <c r="S18" s="43">
        <f t="shared" si="3"/>
        <v>0</v>
      </c>
      <c r="T18" s="43">
        <f t="shared" si="3"/>
        <v>0</v>
      </c>
      <c r="U18" s="43">
        <f t="shared" si="3"/>
        <v>0</v>
      </c>
      <c r="V18" s="43">
        <f t="shared" si="3"/>
        <v>61369.49</v>
      </c>
      <c r="W18" s="44">
        <f t="shared" si="2"/>
        <v>22.554020580668872</v>
      </c>
    </row>
    <row r="19" spans="1:23" ht="15">
      <c r="A19" s="4" t="s">
        <v>157</v>
      </c>
      <c r="B19" s="5"/>
      <c r="C19" s="5"/>
      <c r="D19" s="43"/>
      <c r="E19" s="43"/>
      <c r="F19" s="43"/>
      <c r="G19" s="43"/>
      <c r="H19" s="43"/>
      <c r="I19" s="43"/>
      <c r="J19" s="43"/>
      <c r="K19" s="43"/>
      <c r="L19" s="43">
        <f>L20+L21+L22</f>
        <v>59300</v>
      </c>
      <c r="M19" s="43">
        <f aca="true" t="shared" si="4" ref="M19:V19">M20+M21+M22</f>
        <v>0</v>
      </c>
      <c r="N19" s="43">
        <f t="shared" si="4"/>
        <v>15855.300000000001</v>
      </c>
      <c r="O19" s="43">
        <f t="shared" si="4"/>
        <v>0</v>
      </c>
      <c r="P19" s="43">
        <f t="shared" si="4"/>
        <v>15855.300000000001</v>
      </c>
      <c r="Q19" s="43">
        <f t="shared" si="4"/>
        <v>0</v>
      </c>
      <c r="R19" s="43">
        <f t="shared" si="4"/>
        <v>0</v>
      </c>
      <c r="S19" s="43">
        <f t="shared" si="4"/>
        <v>0</v>
      </c>
      <c r="T19" s="43">
        <f t="shared" si="4"/>
        <v>0</v>
      </c>
      <c r="U19" s="43">
        <f t="shared" si="4"/>
        <v>0</v>
      </c>
      <c r="V19" s="43">
        <f t="shared" si="4"/>
        <v>15855.300000000001</v>
      </c>
      <c r="W19" s="44">
        <f t="shared" si="2"/>
        <v>26.73743676222597</v>
      </c>
    </row>
    <row r="20" spans="1:23" ht="90">
      <c r="A20" s="7" t="s">
        <v>54</v>
      </c>
      <c r="B20" s="6" t="s">
        <v>52</v>
      </c>
      <c r="C20" s="5" t="s">
        <v>55</v>
      </c>
      <c r="D20" s="43">
        <v>59300</v>
      </c>
      <c r="E20" s="43">
        <v>0</v>
      </c>
      <c r="F20" s="43">
        <v>59300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59300</v>
      </c>
      <c r="M20" s="43">
        <v>0</v>
      </c>
      <c r="N20" s="43">
        <v>15535.44</v>
      </c>
      <c r="O20" s="43">
        <v>0</v>
      </c>
      <c r="P20" s="43">
        <v>15535.44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15535.44</v>
      </c>
      <c r="W20" s="44">
        <f t="shared" si="2"/>
        <v>26.19804384485666</v>
      </c>
    </row>
    <row r="21" spans="1:23" ht="105">
      <c r="A21" s="7" t="s">
        <v>56</v>
      </c>
      <c r="B21" s="6" t="s">
        <v>52</v>
      </c>
      <c r="C21" s="5" t="s">
        <v>57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285.66</v>
      </c>
      <c r="O21" s="43">
        <v>0</v>
      </c>
      <c r="P21" s="43">
        <v>285.66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285.66</v>
      </c>
      <c r="W21" s="44">
        <v>0</v>
      </c>
    </row>
    <row r="22" spans="1:23" ht="120" customHeight="1">
      <c r="A22" s="7" t="s">
        <v>58</v>
      </c>
      <c r="B22" s="6" t="s">
        <v>52</v>
      </c>
      <c r="C22" s="5" t="s">
        <v>59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34.2</v>
      </c>
      <c r="O22" s="43">
        <v>0</v>
      </c>
      <c r="P22" s="43">
        <v>34.2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34.2</v>
      </c>
      <c r="W22" s="44">
        <v>0</v>
      </c>
    </row>
    <row r="23" spans="1:23" ht="16.5" customHeight="1">
      <c r="A23" s="7" t="s">
        <v>60</v>
      </c>
      <c r="B23" s="6"/>
      <c r="C23" s="5" t="s">
        <v>160</v>
      </c>
      <c r="D23" s="43"/>
      <c r="E23" s="43"/>
      <c r="F23" s="43"/>
      <c r="G23" s="43"/>
      <c r="H23" s="43"/>
      <c r="I23" s="43"/>
      <c r="J23" s="43"/>
      <c r="K23" s="43"/>
      <c r="L23" s="43">
        <f>L24+L25</f>
        <v>600</v>
      </c>
      <c r="M23" s="43">
        <f aca="true" t="shared" si="5" ref="M23:V23">M24+M25</f>
        <v>0</v>
      </c>
      <c r="N23" s="43">
        <f t="shared" si="5"/>
        <v>65.1</v>
      </c>
      <c r="O23" s="43">
        <f t="shared" si="5"/>
        <v>0</v>
      </c>
      <c r="P23" s="43">
        <f t="shared" si="5"/>
        <v>65.1</v>
      </c>
      <c r="Q23" s="43">
        <f t="shared" si="5"/>
        <v>0</v>
      </c>
      <c r="R23" s="43">
        <f t="shared" si="5"/>
        <v>0</v>
      </c>
      <c r="S23" s="43">
        <f t="shared" si="5"/>
        <v>0</v>
      </c>
      <c r="T23" s="43">
        <f t="shared" si="5"/>
        <v>0</v>
      </c>
      <c r="U23" s="43">
        <f t="shared" si="5"/>
        <v>0</v>
      </c>
      <c r="V23" s="43">
        <f t="shared" si="5"/>
        <v>65.1</v>
      </c>
      <c r="W23" s="44">
        <f t="shared" si="2"/>
        <v>10.849999999999998</v>
      </c>
    </row>
    <row r="24" spans="1:23" ht="15">
      <c r="A24" s="7" t="s">
        <v>60</v>
      </c>
      <c r="B24" s="6" t="s">
        <v>52</v>
      </c>
      <c r="C24" s="5" t="s">
        <v>61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65.1</v>
      </c>
      <c r="O24" s="43">
        <v>0</v>
      </c>
      <c r="P24" s="43">
        <v>65.1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65.1</v>
      </c>
      <c r="W24" s="44">
        <v>0</v>
      </c>
    </row>
    <row r="25" spans="1:23" ht="30">
      <c r="A25" s="7" t="s">
        <v>62</v>
      </c>
      <c r="B25" s="6" t="s">
        <v>52</v>
      </c>
      <c r="C25" s="5" t="s">
        <v>63</v>
      </c>
      <c r="D25" s="43">
        <v>600</v>
      </c>
      <c r="E25" s="43">
        <v>0</v>
      </c>
      <c r="F25" s="43">
        <v>600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600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4">
        <f t="shared" si="2"/>
        <v>0</v>
      </c>
    </row>
    <row r="26" spans="1:23" ht="15">
      <c r="A26" s="7" t="s">
        <v>158</v>
      </c>
      <c r="B26" s="6"/>
      <c r="C26" s="5" t="s">
        <v>159</v>
      </c>
      <c r="D26" s="43"/>
      <c r="E26" s="43"/>
      <c r="F26" s="43"/>
      <c r="G26" s="43"/>
      <c r="H26" s="43"/>
      <c r="I26" s="43"/>
      <c r="J26" s="43"/>
      <c r="K26" s="43"/>
      <c r="L26" s="43">
        <f>L27+L28+L29</f>
        <v>195600</v>
      </c>
      <c r="M26" s="43">
        <f aca="true" t="shared" si="6" ref="M26:V26">M27+M28+M29</f>
        <v>0</v>
      </c>
      <c r="N26" s="43">
        <f t="shared" si="6"/>
        <v>43099.09</v>
      </c>
      <c r="O26" s="43">
        <f t="shared" si="6"/>
        <v>0</v>
      </c>
      <c r="P26" s="43">
        <f t="shared" si="6"/>
        <v>43099.09</v>
      </c>
      <c r="Q26" s="43">
        <f t="shared" si="6"/>
        <v>0</v>
      </c>
      <c r="R26" s="43">
        <f t="shared" si="6"/>
        <v>0</v>
      </c>
      <c r="S26" s="43">
        <f t="shared" si="6"/>
        <v>0</v>
      </c>
      <c r="T26" s="43">
        <f t="shared" si="6"/>
        <v>0</v>
      </c>
      <c r="U26" s="43">
        <f t="shared" si="6"/>
        <v>0</v>
      </c>
      <c r="V26" s="43">
        <f t="shared" si="6"/>
        <v>43099.09</v>
      </c>
      <c r="W26" s="44">
        <f t="shared" si="2"/>
        <v>22.034299591002043</v>
      </c>
    </row>
    <row r="27" spans="1:23" ht="60">
      <c r="A27" s="7" t="s">
        <v>64</v>
      </c>
      <c r="B27" s="6" t="s">
        <v>52</v>
      </c>
      <c r="C27" s="5" t="s">
        <v>65</v>
      </c>
      <c r="D27" s="43">
        <v>34200</v>
      </c>
      <c r="E27" s="43">
        <v>0</v>
      </c>
      <c r="F27" s="43">
        <v>34200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34200</v>
      </c>
      <c r="M27" s="43">
        <v>0</v>
      </c>
      <c r="N27" s="43">
        <v>3643.29</v>
      </c>
      <c r="O27" s="43">
        <v>0</v>
      </c>
      <c r="P27" s="43">
        <v>3643.29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3643.29</v>
      </c>
      <c r="W27" s="44">
        <f t="shared" si="2"/>
        <v>10.652894736842105</v>
      </c>
    </row>
    <row r="28" spans="1:23" ht="75">
      <c r="A28" s="7" t="s">
        <v>66</v>
      </c>
      <c r="B28" s="6" t="s">
        <v>52</v>
      </c>
      <c r="C28" s="5" t="s">
        <v>67</v>
      </c>
      <c r="D28" s="43">
        <v>2500</v>
      </c>
      <c r="E28" s="43">
        <v>0</v>
      </c>
      <c r="F28" s="43">
        <v>2500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2500</v>
      </c>
      <c r="M28" s="43">
        <v>0</v>
      </c>
      <c r="N28" s="43">
        <v>25.91</v>
      </c>
      <c r="O28" s="43">
        <v>0</v>
      </c>
      <c r="P28" s="43">
        <v>25.91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25.91</v>
      </c>
      <c r="W28" s="44">
        <f t="shared" si="2"/>
        <v>1.0364</v>
      </c>
    </row>
    <row r="29" spans="1:23" ht="15">
      <c r="A29" s="7" t="s">
        <v>161</v>
      </c>
      <c r="B29" s="6"/>
      <c r="C29" s="5" t="s">
        <v>162</v>
      </c>
      <c r="D29" s="43"/>
      <c r="E29" s="43"/>
      <c r="F29" s="43"/>
      <c r="G29" s="43"/>
      <c r="H29" s="43"/>
      <c r="I29" s="43"/>
      <c r="J29" s="43"/>
      <c r="K29" s="43"/>
      <c r="L29" s="43">
        <f>L30+L31+L32+L33</f>
        <v>158900</v>
      </c>
      <c r="M29" s="43">
        <f aca="true" t="shared" si="7" ref="M29:V29">M30+M31+M32+M33</f>
        <v>0</v>
      </c>
      <c r="N29" s="43">
        <f t="shared" si="7"/>
        <v>39429.89</v>
      </c>
      <c r="O29" s="43">
        <f t="shared" si="7"/>
        <v>0</v>
      </c>
      <c r="P29" s="43">
        <f t="shared" si="7"/>
        <v>39429.89</v>
      </c>
      <c r="Q29" s="43">
        <f t="shared" si="7"/>
        <v>0</v>
      </c>
      <c r="R29" s="43">
        <f t="shared" si="7"/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39429.89</v>
      </c>
      <c r="W29" s="44">
        <f t="shared" si="2"/>
        <v>24.81427942101951</v>
      </c>
    </row>
    <row r="30" spans="1:23" ht="60">
      <c r="A30" s="7" t="s">
        <v>68</v>
      </c>
      <c r="B30" s="6" t="s">
        <v>52</v>
      </c>
      <c r="C30" s="5" t="s">
        <v>69</v>
      </c>
      <c r="D30" s="43">
        <v>151600</v>
      </c>
      <c r="E30" s="43">
        <v>0</v>
      </c>
      <c r="F30" s="43">
        <v>151600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151600</v>
      </c>
      <c r="M30" s="43">
        <v>0</v>
      </c>
      <c r="N30" s="43">
        <v>34312.38</v>
      </c>
      <c r="O30" s="43">
        <v>0</v>
      </c>
      <c r="P30" s="43">
        <v>34312.38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34312.38</v>
      </c>
      <c r="W30" s="44">
        <f t="shared" si="2"/>
        <v>22.633496042216358</v>
      </c>
    </row>
    <row r="31" spans="1:23" ht="60">
      <c r="A31" s="7" t="s">
        <v>70</v>
      </c>
      <c r="B31" s="6" t="s">
        <v>52</v>
      </c>
      <c r="C31" s="5" t="s">
        <v>71</v>
      </c>
      <c r="D31" s="43">
        <v>1100</v>
      </c>
      <c r="E31" s="43">
        <v>0</v>
      </c>
      <c r="F31" s="43">
        <v>1100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1100</v>
      </c>
      <c r="M31" s="43">
        <v>0</v>
      </c>
      <c r="N31" s="43">
        <v>138.51</v>
      </c>
      <c r="O31" s="43">
        <v>0</v>
      </c>
      <c r="P31" s="43">
        <v>138.51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138.51</v>
      </c>
      <c r="W31" s="44">
        <f t="shared" si="2"/>
        <v>12.591818181818182</v>
      </c>
    </row>
    <row r="32" spans="1:23" ht="60">
      <c r="A32" s="7" t="s">
        <v>196</v>
      </c>
      <c r="B32" s="6" t="s">
        <v>52</v>
      </c>
      <c r="C32" s="5" t="s">
        <v>72</v>
      </c>
      <c r="D32" s="43">
        <v>6200</v>
      </c>
      <c r="E32" s="43">
        <v>0</v>
      </c>
      <c r="F32" s="43">
        <v>6200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6200</v>
      </c>
      <c r="M32" s="43">
        <v>0</v>
      </c>
      <c r="N32" s="43">
        <v>4966</v>
      </c>
      <c r="O32" s="43">
        <v>0</v>
      </c>
      <c r="P32" s="43">
        <v>4966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4966</v>
      </c>
      <c r="W32" s="44">
        <f t="shared" si="2"/>
        <v>80.0967741935484</v>
      </c>
    </row>
    <row r="33" spans="1:23" ht="74.25" customHeight="1">
      <c r="A33" s="7" t="s">
        <v>73</v>
      </c>
      <c r="B33" s="6" t="s">
        <v>52</v>
      </c>
      <c r="C33" s="5" t="s">
        <v>74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13</v>
      </c>
      <c r="O33" s="43">
        <v>0</v>
      </c>
      <c r="P33" s="43">
        <v>13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13</v>
      </c>
      <c r="W33" s="44">
        <v>0</v>
      </c>
    </row>
    <row r="34" spans="1:23" ht="75" customHeight="1">
      <c r="A34" s="7" t="s">
        <v>77</v>
      </c>
      <c r="B34" s="6" t="s">
        <v>52</v>
      </c>
      <c r="C34" s="5" t="s">
        <v>78</v>
      </c>
      <c r="D34" s="43">
        <v>16600</v>
      </c>
      <c r="E34" s="43">
        <v>0</v>
      </c>
      <c r="F34" s="43">
        <v>16600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16600</v>
      </c>
      <c r="M34" s="43">
        <v>0</v>
      </c>
      <c r="N34" s="43">
        <v>2350</v>
      </c>
      <c r="O34" s="43">
        <v>0</v>
      </c>
      <c r="P34" s="43">
        <v>2350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2350</v>
      </c>
      <c r="W34" s="44">
        <f t="shared" si="2"/>
        <v>14.156626506024098</v>
      </c>
    </row>
    <row r="35" spans="1:23" ht="15">
      <c r="A35" s="7" t="s">
        <v>163</v>
      </c>
      <c r="B35" s="6"/>
      <c r="C35" s="5" t="s">
        <v>164</v>
      </c>
      <c r="D35" s="43"/>
      <c r="E35" s="43"/>
      <c r="F35" s="43"/>
      <c r="G35" s="43"/>
      <c r="H35" s="43"/>
      <c r="I35" s="43"/>
      <c r="J35" s="43"/>
      <c r="K35" s="43"/>
      <c r="L35" s="43">
        <f>L36+L37+L38</f>
        <v>73800</v>
      </c>
      <c r="M35" s="43">
        <f aca="true" t="shared" si="8" ref="M35:V35">M36+M37+M38</f>
        <v>0</v>
      </c>
      <c r="N35" s="43">
        <f t="shared" si="8"/>
        <v>24854.39</v>
      </c>
      <c r="O35" s="43">
        <f t="shared" si="8"/>
        <v>0</v>
      </c>
      <c r="P35" s="43">
        <f t="shared" si="8"/>
        <v>24854.39</v>
      </c>
      <c r="Q35" s="43">
        <f t="shared" si="8"/>
        <v>0</v>
      </c>
      <c r="R35" s="43">
        <f t="shared" si="8"/>
        <v>0</v>
      </c>
      <c r="S35" s="43">
        <f t="shared" si="8"/>
        <v>0</v>
      </c>
      <c r="T35" s="43">
        <f t="shared" si="8"/>
        <v>0</v>
      </c>
      <c r="U35" s="43">
        <f t="shared" si="8"/>
        <v>0</v>
      </c>
      <c r="V35" s="43">
        <f t="shared" si="8"/>
        <v>24854.39</v>
      </c>
      <c r="W35" s="44">
        <f t="shared" si="2"/>
        <v>33.67803523035231</v>
      </c>
    </row>
    <row r="36" spans="1:23" ht="92.25" customHeight="1">
      <c r="A36" s="7" t="s">
        <v>79</v>
      </c>
      <c r="B36" s="6" t="s">
        <v>52</v>
      </c>
      <c r="C36" s="5" t="s">
        <v>80</v>
      </c>
      <c r="D36" s="43">
        <v>25500</v>
      </c>
      <c r="E36" s="43">
        <v>0</v>
      </c>
      <c r="F36" s="43">
        <v>25500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25500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4">
        <f t="shared" si="2"/>
        <v>0</v>
      </c>
    </row>
    <row r="37" spans="1:23" ht="75">
      <c r="A37" s="7" t="s">
        <v>81</v>
      </c>
      <c r="B37" s="6" t="s">
        <v>52</v>
      </c>
      <c r="C37" s="5" t="s">
        <v>82</v>
      </c>
      <c r="D37" s="43">
        <v>28300</v>
      </c>
      <c r="E37" s="43">
        <v>0</v>
      </c>
      <c r="F37" s="43">
        <v>28300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28300</v>
      </c>
      <c r="M37" s="43">
        <v>0</v>
      </c>
      <c r="N37" s="43">
        <v>24854.39</v>
      </c>
      <c r="O37" s="43">
        <v>0</v>
      </c>
      <c r="P37" s="43">
        <v>24854.39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24854.39</v>
      </c>
      <c r="W37" s="44">
        <f t="shared" si="2"/>
        <v>87.82469964664311</v>
      </c>
    </row>
    <row r="38" spans="1:23" ht="60">
      <c r="A38" s="7" t="s">
        <v>83</v>
      </c>
      <c r="B38" s="6" t="s">
        <v>52</v>
      </c>
      <c r="C38" s="5" t="s">
        <v>84</v>
      </c>
      <c r="D38" s="43">
        <v>20000</v>
      </c>
      <c r="E38" s="43">
        <v>0</v>
      </c>
      <c r="F38" s="43">
        <v>20000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20000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4">
        <f t="shared" si="2"/>
        <v>0</v>
      </c>
    </row>
    <row r="39" spans="1:23" ht="15">
      <c r="A39" s="7" t="s">
        <v>165</v>
      </c>
      <c r="B39" s="6"/>
      <c r="C39" s="5" t="s">
        <v>166</v>
      </c>
      <c r="D39" s="43"/>
      <c r="E39" s="43"/>
      <c r="F39" s="43"/>
      <c r="G39" s="43"/>
      <c r="H39" s="43"/>
      <c r="I39" s="43"/>
      <c r="J39" s="43"/>
      <c r="K39" s="43"/>
      <c r="L39" s="43">
        <f>L40+L41+L42+L43</f>
        <v>1466800</v>
      </c>
      <c r="M39" s="43">
        <f aca="true" t="shared" si="9" ref="M39:V39">M40+M41+M42+M43</f>
        <v>0</v>
      </c>
      <c r="N39" s="43">
        <f t="shared" si="9"/>
        <v>446950</v>
      </c>
      <c r="O39" s="43">
        <f t="shared" si="9"/>
        <v>0</v>
      </c>
      <c r="P39" s="43">
        <f t="shared" si="9"/>
        <v>446950</v>
      </c>
      <c r="Q39" s="43">
        <f t="shared" si="9"/>
        <v>0</v>
      </c>
      <c r="R39" s="43">
        <f t="shared" si="9"/>
        <v>0</v>
      </c>
      <c r="S39" s="43">
        <f t="shared" si="9"/>
        <v>0</v>
      </c>
      <c r="T39" s="43">
        <f t="shared" si="9"/>
        <v>0</v>
      </c>
      <c r="U39" s="43">
        <f t="shared" si="9"/>
        <v>0</v>
      </c>
      <c r="V39" s="43">
        <f t="shared" si="9"/>
        <v>446950</v>
      </c>
      <c r="W39" s="44">
        <f t="shared" si="2"/>
        <v>30.471093536951187</v>
      </c>
    </row>
    <row r="40" spans="1:23" ht="30">
      <c r="A40" s="7" t="s">
        <v>85</v>
      </c>
      <c r="B40" s="6" t="s">
        <v>52</v>
      </c>
      <c r="C40" s="5" t="s">
        <v>86</v>
      </c>
      <c r="D40" s="43">
        <v>1203900</v>
      </c>
      <c r="E40" s="43">
        <v>0</v>
      </c>
      <c r="F40" s="43">
        <v>1203900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1203900</v>
      </c>
      <c r="M40" s="43">
        <v>0</v>
      </c>
      <c r="N40" s="43">
        <v>397350</v>
      </c>
      <c r="O40" s="43">
        <v>0</v>
      </c>
      <c r="P40" s="43">
        <v>397350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397350</v>
      </c>
      <c r="W40" s="44">
        <f t="shared" si="2"/>
        <v>33.005232992773486</v>
      </c>
    </row>
    <row r="41" spans="1:23" ht="15">
      <c r="A41" s="7" t="s">
        <v>87</v>
      </c>
      <c r="B41" s="6" t="s">
        <v>52</v>
      </c>
      <c r="C41" s="5" t="s">
        <v>88</v>
      </c>
      <c r="D41" s="43">
        <v>213300</v>
      </c>
      <c r="E41" s="43">
        <v>0</v>
      </c>
      <c r="F41" s="43">
        <v>213300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213300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4">
        <f t="shared" si="2"/>
        <v>0</v>
      </c>
    </row>
    <row r="42" spans="1:23" ht="48.75" customHeight="1">
      <c r="A42" s="7" t="s">
        <v>89</v>
      </c>
      <c r="B42" s="6" t="s">
        <v>52</v>
      </c>
      <c r="C42" s="5" t="s">
        <v>90</v>
      </c>
      <c r="D42" s="43">
        <v>49600</v>
      </c>
      <c r="E42" s="43">
        <v>0</v>
      </c>
      <c r="F42" s="43">
        <v>49600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49600</v>
      </c>
      <c r="M42" s="43">
        <v>0</v>
      </c>
      <c r="N42" s="43">
        <v>49600</v>
      </c>
      <c r="O42" s="43">
        <v>0</v>
      </c>
      <c r="P42" s="43">
        <v>49600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49600</v>
      </c>
      <c r="W42" s="44">
        <f t="shared" si="2"/>
        <v>100</v>
      </c>
    </row>
    <row r="43" spans="1:23" ht="105">
      <c r="A43" s="7" t="s">
        <v>75</v>
      </c>
      <c r="B43" s="6" t="s">
        <v>52</v>
      </c>
      <c r="C43" s="5" t="s">
        <v>76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4">
        <v>0</v>
      </c>
    </row>
    <row r="44" spans="1:23" ht="36" customHeight="1">
      <c r="A44" s="8"/>
      <c r="B44" s="8"/>
      <c r="C44" s="8"/>
      <c r="D44" s="8"/>
      <c r="E44" s="8"/>
      <c r="F44" s="8"/>
      <c r="G44" s="8"/>
      <c r="H44" s="8"/>
      <c r="I44" s="8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1"/>
      <c r="W44" s="3"/>
    </row>
  </sheetData>
  <sheetProtection/>
  <mergeCells count="11">
    <mergeCell ref="A44:I44"/>
    <mergeCell ref="A2:W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57421875" style="0" customWidth="1"/>
    <col min="4" max="4" width="9.421875" style="0" hidden="1" customWidth="1"/>
    <col min="5" max="6" width="15.7109375" style="0" hidden="1" customWidth="1"/>
    <col min="7" max="7" width="0.9921875" style="0" hidden="1" customWidth="1"/>
    <col min="8" max="11" width="15.7109375" style="0" hidden="1" customWidth="1"/>
    <col min="12" max="12" width="15.28125" style="0" customWidth="1"/>
    <col min="13" max="13" width="7.00390625" style="0" hidden="1" customWidth="1"/>
    <col min="14" max="16" width="15.7109375" style="0" hidden="1" customWidth="1"/>
    <col min="17" max="17" width="7.28125" style="0" hidden="1" customWidth="1"/>
    <col min="18" max="21" width="15.7109375" style="0" hidden="1" customWidth="1"/>
    <col min="22" max="22" width="13.140625" style="0" customWidth="1"/>
    <col min="23" max="23" width="6.57421875" style="0" customWidth="1"/>
  </cols>
  <sheetData>
    <row r="1" spans="1:23" ht="15.75" customHeight="1">
      <c r="A1" s="31" t="s">
        <v>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6"/>
      <c r="U1" s="16"/>
      <c r="V1" s="16"/>
      <c r="W1" s="16"/>
    </row>
    <row r="2" spans="1:2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46.5" customHeight="1">
      <c r="A3" s="45" t="s">
        <v>15</v>
      </c>
      <c r="B3" s="33" t="s">
        <v>16</v>
      </c>
      <c r="C3" s="33" t="s">
        <v>92</v>
      </c>
      <c r="D3" s="34" t="s">
        <v>18</v>
      </c>
      <c r="E3" s="35"/>
      <c r="F3" s="35"/>
      <c r="G3" s="35"/>
      <c r="H3" s="35"/>
      <c r="I3" s="35"/>
      <c r="J3" s="35"/>
      <c r="K3" s="35"/>
      <c r="L3" s="35"/>
      <c r="M3" s="36"/>
      <c r="N3" s="37" t="s">
        <v>19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ht="409.5" hidden="1">
      <c r="A4" s="46"/>
      <c r="B4" s="40"/>
      <c r="C4" s="40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42" t="s">
        <v>25</v>
      </c>
      <c r="J4" s="42" t="s">
        <v>26</v>
      </c>
      <c r="K4" s="42" t="s">
        <v>27</v>
      </c>
      <c r="L4" s="42" t="s">
        <v>28</v>
      </c>
      <c r="M4" s="41" t="s">
        <v>29</v>
      </c>
      <c r="N4" s="41" t="s">
        <v>20</v>
      </c>
      <c r="O4" s="41" t="s">
        <v>21</v>
      </c>
      <c r="P4" s="41" t="s">
        <v>30</v>
      </c>
      <c r="Q4" s="41" t="s">
        <v>23</v>
      </c>
      <c r="R4" s="41" t="s">
        <v>24</v>
      </c>
      <c r="S4" s="42" t="s">
        <v>25</v>
      </c>
      <c r="T4" s="42" t="s">
        <v>26</v>
      </c>
      <c r="U4" s="42" t="s">
        <v>27</v>
      </c>
      <c r="V4" s="42" t="s">
        <v>28</v>
      </c>
      <c r="W4" s="41" t="s">
        <v>29</v>
      </c>
    </row>
    <row r="5" spans="1:23" ht="15.75" thickBot="1">
      <c r="A5" s="47" t="s">
        <v>31</v>
      </c>
      <c r="B5" s="48" t="s">
        <v>32</v>
      </c>
      <c r="C5" s="48">
        <v>2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39</v>
      </c>
      <c r="J5" s="42" t="s">
        <v>40</v>
      </c>
      <c r="K5" s="42" t="s">
        <v>41</v>
      </c>
      <c r="L5" s="42">
        <v>3</v>
      </c>
      <c r="M5" s="42" t="s">
        <v>42</v>
      </c>
      <c r="N5" s="42" t="s">
        <v>43</v>
      </c>
      <c r="O5" s="42" t="s">
        <v>44</v>
      </c>
      <c r="P5" s="42" t="s">
        <v>45</v>
      </c>
      <c r="Q5" s="42" t="s">
        <v>46</v>
      </c>
      <c r="R5" s="42" t="s">
        <v>47</v>
      </c>
      <c r="S5" s="42" t="s">
        <v>48</v>
      </c>
      <c r="T5" s="42" t="s">
        <v>49</v>
      </c>
      <c r="U5" s="42" t="s">
        <v>50</v>
      </c>
      <c r="V5" s="42">
        <v>4</v>
      </c>
      <c r="W5" s="42">
        <v>5</v>
      </c>
    </row>
    <row r="6" spans="1:23" ht="30">
      <c r="A6" s="4" t="s">
        <v>93</v>
      </c>
      <c r="B6" s="5" t="s">
        <v>94</v>
      </c>
      <c r="C6" s="5" t="s">
        <v>53</v>
      </c>
      <c r="D6" s="43">
        <v>1920400</v>
      </c>
      <c r="E6" s="43">
        <v>0</v>
      </c>
      <c r="F6" s="43">
        <v>1920400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f>L7+L22+L28+L34+L37+L43</f>
        <v>1920400</v>
      </c>
      <c r="M6" s="43">
        <f aca="true" t="shared" si="0" ref="M6:V6">M7+M22+M28+M34+M37+M43</f>
        <v>0</v>
      </c>
      <c r="N6" s="43">
        <f t="shared" si="0"/>
        <v>456933.05</v>
      </c>
      <c r="O6" s="43">
        <f t="shared" si="0"/>
        <v>0</v>
      </c>
      <c r="P6" s="43">
        <f t="shared" si="0"/>
        <v>456933.05</v>
      </c>
      <c r="Q6" s="43">
        <f t="shared" si="0"/>
        <v>0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456933.05</v>
      </c>
      <c r="W6" s="44">
        <f>V6/L6*100</f>
        <v>23.793639345969588</v>
      </c>
    </row>
    <row r="7" spans="1:23" ht="15">
      <c r="A7" s="4" t="s">
        <v>167</v>
      </c>
      <c r="B7" s="5"/>
      <c r="C7" s="5" t="s">
        <v>168</v>
      </c>
      <c r="D7" s="43"/>
      <c r="E7" s="43"/>
      <c r="F7" s="43"/>
      <c r="G7" s="43"/>
      <c r="H7" s="43"/>
      <c r="I7" s="43"/>
      <c r="J7" s="43"/>
      <c r="K7" s="43"/>
      <c r="L7" s="43">
        <f>L8+L18+L20</f>
        <v>501550</v>
      </c>
      <c r="M7" s="43">
        <f aca="true" t="shared" si="1" ref="M7:V7">M8+M18+M20</f>
        <v>0</v>
      </c>
      <c r="N7" s="43">
        <f t="shared" si="1"/>
        <v>114940.41</v>
      </c>
      <c r="O7" s="43">
        <f t="shared" si="1"/>
        <v>0</v>
      </c>
      <c r="P7" s="43">
        <f t="shared" si="1"/>
        <v>114940.41</v>
      </c>
      <c r="Q7" s="43">
        <f t="shared" si="1"/>
        <v>0</v>
      </c>
      <c r="R7" s="43">
        <f t="shared" si="1"/>
        <v>0</v>
      </c>
      <c r="S7" s="43">
        <f t="shared" si="1"/>
        <v>0</v>
      </c>
      <c r="T7" s="43">
        <f t="shared" si="1"/>
        <v>0</v>
      </c>
      <c r="U7" s="43">
        <f t="shared" si="1"/>
        <v>0</v>
      </c>
      <c r="V7" s="43">
        <f t="shared" si="1"/>
        <v>114940.41</v>
      </c>
      <c r="W7" s="44">
        <f aca="true" t="shared" si="2" ref="W7:W46">V7/L7*100</f>
        <v>22.917039178546506</v>
      </c>
    </row>
    <row r="8" spans="1:23" ht="60">
      <c r="A8" s="4" t="s">
        <v>169</v>
      </c>
      <c r="B8" s="6"/>
      <c r="C8" s="5" t="s">
        <v>170</v>
      </c>
      <c r="D8" s="43"/>
      <c r="E8" s="43"/>
      <c r="F8" s="43"/>
      <c r="G8" s="43"/>
      <c r="H8" s="43"/>
      <c r="I8" s="43"/>
      <c r="J8" s="43"/>
      <c r="K8" s="43"/>
      <c r="L8" s="43">
        <f>SUM(L9:L17)</f>
        <v>486550</v>
      </c>
      <c r="M8" s="43">
        <f aca="true" t="shared" si="3" ref="M8:V8">SUM(M9:M17)</f>
        <v>0</v>
      </c>
      <c r="N8" s="43">
        <f t="shared" si="3"/>
        <v>104940.41</v>
      </c>
      <c r="O8" s="43">
        <f t="shared" si="3"/>
        <v>0</v>
      </c>
      <c r="P8" s="43">
        <f t="shared" si="3"/>
        <v>104940.41</v>
      </c>
      <c r="Q8" s="43">
        <f t="shared" si="3"/>
        <v>0</v>
      </c>
      <c r="R8" s="43">
        <f t="shared" si="3"/>
        <v>0</v>
      </c>
      <c r="S8" s="43">
        <f t="shared" si="3"/>
        <v>0</v>
      </c>
      <c r="T8" s="43">
        <f t="shared" si="3"/>
        <v>0</v>
      </c>
      <c r="U8" s="43">
        <f t="shared" si="3"/>
        <v>0</v>
      </c>
      <c r="V8" s="43">
        <f t="shared" si="3"/>
        <v>104940.41</v>
      </c>
      <c r="W8" s="44">
        <f t="shared" si="2"/>
        <v>21.568268420511767</v>
      </c>
    </row>
    <row r="9" spans="1:23" ht="15">
      <c r="A9" s="7" t="s">
        <v>95</v>
      </c>
      <c r="B9" s="6" t="s">
        <v>94</v>
      </c>
      <c r="C9" s="5" t="s">
        <v>96</v>
      </c>
      <c r="D9" s="43">
        <v>304300</v>
      </c>
      <c r="E9" s="43">
        <v>0</v>
      </c>
      <c r="F9" s="43">
        <v>304300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304300</v>
      </c>
      <c r="M9" s="43">
        <v>0</v>
      </c>
      <c r="N9" s="43">
        <v>78407.3</v>
      </c>
      <c r="O9" s="43">
        <v>0</v>
      </c>
      <c r="P9" s="43">
        <v>78407.3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78407.3</v>
      </c>
      <c r="W9" s="44">
        <f t="shared" si="2"/>
        <v>25.76644758462044</v>
      </c>
    </row>
    <row r="10" spans="1:23" ht="15">
      <c r="A10" s="7" t="s">
        <v>97</v>
      </c>
      <c r="B10" s="6" t="s">
        <v>94</v>
      </c>
      <c r="C10" s="5" t="s">
        <v>98</v>
      </c>
      <c r="D10" s="43">
        <v>91900</v>
      </c>
      <c r="E10" s="43">
        <v>0</v>
      </c>
      <c r="F10" s="43">
        <v>91900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91900</v>
      </c>
      <c r="M10" s="43">
        <v>0</v>
      </c>
      <c r="N10" s="43">
        <v>26533.11</v>
      </c>
      <c r="O10" s="43">
        <v>0</v>
      </c>
      <c r="P10" s="43">
        <v>26533.11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26533.11</v>
      </c>
      <c r="W10" s="44">
        <f t="shared" si="2"/>
        <v>28.871719260065287</v>
      </c>
    </row>
    <row r="11" spans="1:23" ht="15">
      <c r="A11" s="7" t="s">
        <v>99</v>
      </c>
      <c r="B11" s="6" t="s">
        <v>94</v>
      </c>
      <c r="C11" s="5" t="s">
        <v>100</v>
      </c>
      <c r="D11" s="43">
        <v>9000</v>
      </c>
      <c r="E11" s="43">
        <v>0</v>
      </c>
      <c r="F11" s="43">
        <v>9000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9000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4">
        <f t="shared" si="2"/>
        <v>0</v>
      </c>
    </row>
    <row r="12" spans="1:23" ht="15">
      <c r="A12" s="7" t="s">
        <v>101</v>
      </c>
      <c r="B12" s="6" t="s">
        <v>94</v>
      </c>
      <c r="C12" s="5" t="s">
        <v>102</v>
      </c>
      <c r="D12" s="43">
        <v>48800</v>
      </c>
      <c r="E12" s="43">
        <v>0</v>
      </c>
      <c r="F12" s="43">
        <v>48800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48800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4">
        <f t="shared" si="2"/>
        <v>0</v>
      </c>
    </row>
    <row r="13" spans="1:23" ht="15">
      <c r="A13" s="7" t="s">
        <v>103</v>
      </c>
      <c r="B13" s="6" t="s">
        <v>94</v>
      </c>
      <c r="C13" s="5" t="s">
        <v>104</v>
      </c>
      <c r="D13" s="43">
        <v>1650</v>
      </c>
      <c r="E13" s="43">
        <v>0</v>
      </c>
      <c r="F13" s="43">
        <v>1650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1650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4">
        <f t="shared" si="2"/>
        <v>0</v>
      </c>
    </row>
    <row r="14" spans="1:23" ht="15">
      <c r="A14" s="7" t="s">
        <v>105</v>
      </c>
      <c r="B14" s="6" t="s">
        <v>94</v>
      </c>
      <c r="C14" s="5" t="s">
        <v>106</v>
      </c>
      <c r="D14" s="43">
        <v>2300</v>
      </c>
      <c r="E14" s="43">
        <v>0</v>
      </c>
      <c r="F14" s="43">
        <v>2300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2300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f t="shared" si="2"/>
        <v>0</v>
      </c>
    </row>
    <row r="15" spans="1:23" ht="15">
      <c r="A15" s="7" t="s">
        <v>107</v>
      </c>
      <c r="B15" s="6" t="s">
        <v>94</v>
      </c>
      <c r="C15" s="5" t="s">
        <v>108</v>
      </c>
      <c r="D15" s="43">
        <v>10600</v>
      </c>
      <c r="E15" s="43">
        <v>0</v>
      </c>
      <c r="F15" s="43">
        <v>10600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10600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4">
        <f t="shared" si="2"/>
        <v>0</v>
      </c>
    </row>
    <row r="16" spans="1:23" ht="15">
      <c r="A16" s="7" t="s">
        <v>109</v>
      </c>
      <c r="B16" s="6" t="s">
        <v>94</v>
      </c>
      <c r="C16" s="5" t="s">
        <v>110</v>
      </c>
      <c r="D16" s="43">
        <v>15000</v>
      </c>
      <c r="E16" s="43">
        <v>0</v>
      </c>
      <c r="F16" s="43">
        <v>15000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15000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4">
        <f t="shared" si="2"/>
        <v>0</v>
      </c>
    </row>
    <row r="17" spans="1:23" ht="15">
      <c r="A17" s="7" t="s">
        <v>111</v>
      </c>
      <c r="B17" s="6" t="s">
        <v>94</v>
      </c>
      <c r="C17" s="5" t="s">
        <v>112</v>
      </c>
      <c r="D17" s="43">
        <v>3000</v>
      </c>
      <c r="E17" s="43">
        <v>0</v>
      </c>
      <c r="F17" s="43">
        <v>3000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3000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4">
        <f t="shared" si="2"/>
        <v>0</v>
      </c>
    </row>
    <row r="18" spans="1:23" ht="15">
      <c r="A18" s="7" t="s">
        <v>171</v>
      </c>
      <c r="B18" s="6"/>
      <c r="C18" s="5" t="s">
        <v>172</v>
      </c>
      <c r="D18" s="43"/>
      <c r="E18" s="43"/>
      <c r="F18" s="43"/>
      <c r="G18" s="43"/>
      <c r="H18" s="43"/>
      <c r="I18" s="43"/>
      <c r="J18" s="43"/>
      <c r="K18" s="43"/>
      <c r="L18" s="43">
        <f>L19</f>
        <v>5000</v>
      </c>
      <c r="M18" s="43">
        <f aca="true" t="shared" si="4" ref="M18:V18">M19</f>
        <v>0</v>
      </c>
      <c r="N18" s="43">
        <f t="shared" si="4"/>
        <v>0</v>
      </c>
      <c r="O18" s="43">
        <f t="shared" si="4"/>
        <v>0</v>
      </c>
      <c r="P18" s="43">
        <f t="shared" si="4"/>
        <v>0</v>
      </c>
      <c r="Q18" s="43">
        <f t="shared" si="4"/>
        <v>0</v>
      </c>
      <c r="R18" s="43">
        <f t="shared" si="4"/>
        <v>0</v>
      </c>
      <c r="S18" s="43">
        <f t="shared" si="4"/>
        <v>0</v>
      </c>
      <c r="T18" s="43">
        <f t="shared" si="4"/>
        <v>0</v>
      </c>
      <c r="U18" s="43">
        <f t="shared" si="4"/>
        <v>0</v>
      </c>
      <c r="V18" s="43">
        <f t="shared" si="4"/>
        <v>0</v>
      </c>
      <c r="W18" s="44">
        <f t="shared" si="2"/>
        <v>0</v>
      </c>
    </row>
    <row r="19" spans="1:23" ht="15">
      <c r="A19" s="7" t="s">
        <v>107</v>
      </c>
      <c r="B19" s="6" t="s">
        <v>94</v>
      </c>
      <c r="C19" s="5" t="s">
        <v>113</v>
      </c>
      <c r="D19" s="43">
        <v>5000</v>
      </c>
      <c r="E19" s="43">
        <v>0</v>
      </c>
      <c r="F19" s="43">
        <v>5000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5000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4">
        <f t="shared" si="2"/>
        <v>0</v>
      </c>
    </row>
    <row r="20" spans="1:23" ht="15">
      <c r="A20" s="7" t="s">
        <v>194</v>
      </c>
      <c r="B20" s="6"/>
      <c r="C20" s="5" t="s">
        <v>193</v>
      </c>
      <c r="D20" s="43"/>
      <c r="E20" s="43"/>
      <c r="F20" s="43"/>
      <c r="G20" s="43"/>
      <c r="H20" s="43"/>
      <c r="I20" s="43"/>
      <c r="J20" s="43"/>
      <c r="K20" s="43"/>
      <c r="L20" s="43">
        <f>L21</f>
        <v>10000</v>
      </c>
      <c r="M20" s="43">
        <f aca="true" t="shared" si="5" ref="M20:V20">M21</f>
        <v>0</v>
      </c>
      <c r="N20" s="43">
        <f t="shared" si="5"/>
        <v>10000</v>
      </c>
      <c r="O20" s="43">
        <f t="shared" si="5"/>
        <v>0</v>
      </c>
      <c r="P20" s="43">
        <f t="shared" si="5"/>
        <v>10000</v>
      </c>
      <c r="Q20" s="43">
        <f t="shared" si="5"/>
        <v>0</v>
      </c>
      <c r="R20" s="43">
        <f t="shared" si="5"/>
        <v>0</v>
      </c>
      <c r="S20" s="43">
        <f t="shared" si="5"/>
        <v>0</v>
      </c>
      <c r="T20" s="43">
        <f t="shared" si="5"/>
        <v>0</v>
      </c>
      <c r="U20" s="43">
        <f t="shared" si="5"/>
        <v>0</v>
      </c>
      <c r="V20" s="43">
        <f t="shared" si="5"/>
        <v>10000</v>
      </c>
      <c r="W20" s="44">
        <f t="shared" si="2"/>
        <v>100</v>
      </c>
    </row>
    <row r="21" spans="1:23" ht="15">
      <c r="A21" s="7" t="s">
        <v>107</v>
      </c>
      <c r="B21" s="6" t="s">
        <v>94</v>
      </c>
      <c r="C21" s="5" t="s">
        <v>114</v>
      </c>
      <c r="D21" s="43">
        <v>10000</v>
      </c>
      <c r="E21" s="43">
        <v>0</v>
      </c>
      <c r="F21" s="43">
        <v>10000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10000</v>
      </c>
      <c r="M21" s="43">
        <v>0</v>
      </c>
      <c r="N21" s="43">
        <v>10000</v>
      </c>
      <c r="O21" s="43">
        <v>0</v>
      </c>
      <c r="P21" s="43">
        <v>10000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10000</v>
      </c>
      <c r="W21" s="44">
        <f t="shared" si="2"/>
        <v>100</v>
      </c>
    </row>
    <row r="22" spans="1:23" ht="15">
      <c r="A22" s="7" t="s">
        <v>173</v>
      </c>
      <c r="B22" s="6"/>
      <c r="C22" s="5" t="s">
        <v>174</v>
      </c>
      <c r="D22" s="43"/>
      <c r="E22" s="43"/>
      <c r="F22" s="43"/>
      <c r="G22" s="43"/>
      <c r="H22" s="43"/>
      <c r="I22" s="43"/>
      <c r="J22" s="43"/>
      <c r="K22" s="43"/>
      <c r="L22" s="43">
        <f>L23</f>
        <v>49600</v>
      </c>
      <c r="M22" s="43">
        <f aca="true" t="shared" si="6" ref="M22:V22">M23</f>
        <v>0</v>
      </c>
      <c r="N22" s="43">
        <f t="shared" si="6"/>
        <v>9069.95</v>
      </c>
      <c r="O22" s="43">
        <f t="shared" si="6"/>
        <v>0</v>
      </c>
      <c r="P22" s="43">
        <f t="shared" si="6"/>
        <v>9069.95</v>
      </c>
      <c r="Q22" s="43">
        <f t="shared" si="6"/>
        <v>0</v>
      </c>
      <c r="R22" s="43">
        <f t="shared" si="6"/>
        <v>0</v>
      </c>
      <c r="S22" s="43">
        <f t="shared" si="6"/>
        <v>0</v>
      </c>
      <c r="T22" s="43">
        <f t="shared" si="6"/>
        <v>0</v>
      </c>
      <c r="U22" s="43">
        <f t="shared" si="6"/>
        <v>0</v>
      </c>
      <c r="V22" s="43">
        <f t="shared" si="6"/>
        <v>9069.95</v>
      </c>
      <c r="W22" s="44">
        <f t="shared" si="2"/>
        <v>18.286189516129035</v>
      </c>
    </row>
    <row r="23" spans="1:23" ht="15">
      <c r="A23" s="7" t="s">
        <v>175</v>
      </c>
      <c r="B23" s="6"/>
      <c r="C23" s="5" t="s">
        <v>176</v>
      </c>
      <c r="D23" s="43"/>
      <c r="E23" s="43"/>
      <c r="F23" s="43"/>
      <c r="G23" s="43"/>
      <c r="H23" s="43"/>
      <c r="I23" s="43"/>
      <c r="J23" s="43"/>
      <c r="K23" s="43"/>
      <c r="L23" s="43">
        <f>SUM(L24:L27)</f>
        <v>49600</v>
      </c>
      <c r="M23" s="43">
        <f aca="true" t="shared" si="7" ref="M23:V23">SUM(M24:M27)</f>
        <v>0</v>
      </c>
      <c r="N23" s="43">
        <f t="shared" si="7"/>
        <v>9069.95</v>
      </c>
      <c r="O23" s="43">
        <f t="shared" si="7"/>
        <v>0</v>
      </c>
      <c r="P23" s="43">
        <f t="shared" si="7"/>
        <v>9069.95</v>
      </c>
      <c r="Q23" s="43">
        <f t="shared" si="7"/>
        <v>0</v>
      </c>
      <c r="R23" s="43">
        <f t="shared" si="7"/>
        <v>0</v>
      </c>
      <c r="S23" s="43">
        <f t="shared" si="7"/>
        <v>0</v>
      </c>
      <c r="T23" s="43">
        <f t="shared" si="7"/>
        <v>0</v>
      </c>
      <c r="U23" s="43">
        <f t="shared" si="7"/>
        <v>0</v>
      </c>
      <c r="V23" s="43">
        <f t="shared" si="7"/>
        <v>9069.95</v>
      </c>
      <c r="W23" s="44">
        <f t="shared" si="2"/>
        <v>18.286189516129035</v>
      </c>
    </row>
    <row r="24" spans="1:23" ht="15">
      <c r="A24" s="7" t="s">
        <v>95</v>
      </c>
      <c r="B24" s="6" t="s">
        <v>94</v>
      </c>
      <c r="C24" s="5" t="s">
        <v>115</v>
      </c>
      <c r="D24" s="43">
        <v>33800</v>
      </c>
      <c r="E24" s="43">
        <v>0</v>
      </c>
      <c r="F24" s="43">
        <v>33800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33800</v>
      </c>
      <c r="M24" s="43">
        <v>0</v>
      </c>
      <c r="N24" s="43">
        <v>7198.12</v>
      </c>
      <c r="O24" s="43">
        <v>0</v>
      </c>
      <c r="P24" s="43">
        <v>7198.12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7198.12</v>
      </c>
      <c r="W24" s="44">
        <f t="shared" si="2"/>
        <v>21.296213017751477</v>
      </c>
    </row>
    <row r="25" spans="1:23" ht="15">
      <c r="A25" s="7" t="s">
        <v>97</v>
      </c>
      <c r="B25" s="6" t="s">
        <v>94</v>
      </c>
      <c r="C25" s="5" t="s">
        <v>116</v>
      </c>
      <c r="D25" s="43">
        <v>10200</v>
      </c>
      <c r="E25" s="43">
        <v>0</v>
      </c>
      <c r="F25" s="43">
        <v>10200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10200</v>
      </c>
      <c r="M25" s="43">
        <v>0</v>
      </c>
      <c r="N25" s="43">
        <v>1871.83</v>
      </c>
      <c r="O25" s="43">
        <v>0</v>
      </c>
      <c r="P25" s="43">
        <v>1871.83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1871.83</v>
      </c>
      <c r="W25" s="44">
        <f t="shared" si="2"/>
        <v>18.351274509803922</v>
      </c>
    </row>
    <row r="26" spans="1:23" ht="15">
      <c r="A26" s="7" t="s">
        <v>117</v>
      </c>
      <c r="B26" s="6" t="s">
        <v>94</v>
      </c>
      <c r="C26" s="5" t="s">
        <v>118</v>
      </c>
      <c r="D26" s="43">
        <v>1400</v>
      </c>
      <c r="E26" s="43">
        <v>0</v>
      </c>
      <c r="F26" s="43">
        <v>1400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1400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4">
        <f t="shared" si="2"/>
        <v>0</v>
      </c>
    </row>
    <row r="27" spans="1:23" ht="15">
      <c r="A27" s="7" t="s">
        <v>111</v>
      </c>
      <c r="B27" s="6" t="s">
        <v>94</v>
      </c>
      <c r="C27" s="5" t="s">
        <v>119</v>
      </c>
      <c r="D27" s="43">
        <v>4200</v>
      </c>
      <c r="E27" s="43">
        <v>0</v>
      </c>
      <c r="F27" s="43">
        <v>4200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4200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4">
        <f t="shared" si="2"/>
        <v>0</v>
      </c>
    </row>
    <row r="28" spans="1:23" ht="15">
      <c r="A28" s="7" t="s">
        <v>177</v>
      </c>
      <c r="B28" s="6"/>
      <c r="C28" s="5" t="s">
        <v>178</v>
      </c>
      <c r="D28" s="43"/>
      <c r="E28" s="43"/>
      <c r="F28" s="43"/>
      <c r="G28" s="43"/>
      <c r="H28" s="43"/>
      <c r="I28" s="43"/>
      <c r="J28" s="43"/>
      <c r="K28" s="43"/>
      <c r="L28" s="43">
        <f>L29+L32</f>
        <v>417000</v>
      </c>
      <c r="M28" s="43">
        <f aca="true" t="shared" si="8" ref="M28:V28">M29+M32</f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43">
        <f t="shared" si="8"/>
        <v>0</v>
      </c>
      <c r="S28" s="43">
        <f t="shared" si="8"/>
        <v>0</v>
      </c>
      <c r="T28" s="43">
        <f t="shared" si="8"/>
        <v>0</v>
      </c>
      <c r="U28" s="43">
        <f t="shared" si="8"/>
        <v>0</v>
      </c>
      <c r="V28" s="43">
        <f t="shared" si="8"/>
        <v>0</v>
      </c>
      <c r="W28" s="44">
        <f t="shared" si="2"/>
        <v>0</v>
      </c>
    </row>
    <row r="29" spans="1:23" ht="15">
      <c r="A29" s="7" t="s">
        <v>179</v>
      </c>
      <c r="B29" s="6"/>
      <c r="C29" s="5" t="s">
        <v>180</v>
      </c>
      <c r="D29" s="43"/>
      <c r="E29" s="43"/>
      <c r="F29" s="43"/>
      <c r="G29" s="43"/>
      <c r="H29" s="43"/>
      <c r="I29" s="43"/>
      <c r="J29" s="43"/>
      <c r="K29" s="43"/>
      <c r="L29" s="43">
        <f>L30+L31</f>
        <v>388300</v>
      </c>
      <c r="M29" s="43">
        <f aca="true" t="shared" si="9" ref="M29:V29">M30+M31</f>
        <v>0</v>
      </c>
      <c r="N29" s="43">
        <f t="shared" si="9"/>
        <v>0</v>
      </c>
      <c r="O29" s="43">
        <f t="shared" si="9"/>
        <v>0</v>
      </c>
      <c r="P29" s="43">
        <f t="shared" si="9"/>
        <v>0</v>
      </c>
      <c r="Q29" s="43">
        <f t="shared" si="9"/>
        <v>0</v>
      </c>
      <c r="R29" s="43">
        <f t="shared" si="9"/>
        <v>0</v>
      </c>
      <c r="S29" s="43">
        <f t="shared" si="9"/>
        <v>0</v>
      </c>
      <c r="T29" s="43">
        <f t="shared" si="9"/>
        <v>0</v>
      </c>
      <c r="U29" s="43">
        <f t="shared" si="9"/>
        <v>0</v>
      </c>
      <c r="V29" s="43">
        <f t="shared" si="9"/>
        <v>0</v>
      </c>
      <c r="W29" s="44">
        <f t="shared" si="2"/>
        <v>0</v>
      </c>
    </row>
    <row r="30" spans="1:23" ht="15">
      <c r="A30" s="7" t="s">
        <v>103</v>
      </c>
      <c r="B30" s="6" t="s">
        <v>94</v>
      </c>
      <c r="C30" s="5" t="s">
        <v>120</v>
      </c>
      <c r="D30" s="43">
        <v>290000</v>
      </c>
      <c r="E30" s="43">
        <v>0</v>
      </c>
      <c r="F30" s="43">
        <v>290000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290000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4">
        <f t="shared" si="2"/>
        <v>0</v>
      </c>
    </row>
    <row r="31" spans="1:23" ht="15">
      <c r="A31" s="7" t="s">
        <v>105</v>
      </c>
      <c r="B31" s="6" t="s">
        <v>94</v>
      </c>
      <c r="C31" s="5" t="s">
        <v>121</v>
      </c>
      <c r="D31" s="43">
        <v>98300</v>
      </c>
      <c r="E31" s="43">
        <v>0</v>
      </c>
      <c r="F31" s="43">
        <v>98300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98300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4">
        <f t="shared" si="2"/>
        <v>0</v>
      </c>
    </row>
    <row r="32" spans="1:23" ht="15">
      <c r="A32" s="7" t="s">
        <v>195</v>
      </c>
      <c r="B32" s="6"/>
      <c r="C32" s="5" t="s">
        <v>192</v>
      </c>
      <c r="D32" s="43"/>
      <c r="E32" s="43"/>
      <c r="F32" s="43"/>
      <c r="G32" s="43"/>
      <c r="H32" s="43"/>
      <c r="I32" s="43"/>
      <c r="J32" s="43"/>
      <c r="K32" s="43"/>
      <c r="L32" s="43">
        <f>L33</f>
        <v>28700</v>
      </c>
      <c r="M32" s="43">
        <f aca="true" t="shared" si="10" ref="M32:V32">M33</f>
        <v>0</v>
      </c>
      <c r="N32" s="43">
        <f t="shared" si="10"/>
        <v>0</v>
      </c>
      <c r="O32" s="43">
        <f t="shared" si="10"/>
        <v>0</v>
      </c>
      <c r="P32" s="43">
        <f t="shared" si="10"/>
        <v>0</v>
      </c>
      <c r="Q32" s="43">
        <f t="shared" si="10"/>
        <v>0</v>
      </c>
      <c r="R32" s="43">
        <f t="shared" si="10"/>
        <v>0</v>
      </c>
      <c r="S32" s="43">
        <f t="shared" si="10"/>
        <v>0</v>
      </c>
      <c r="T32" s="43">
        <f t="shared" si="10"/>
        <v>0</v>
      </c>
      <c r="U32" s="43">
        <f t="shared" si="10"/>
        <v>0</v>
      </c>
      <c r="V32" s="43">
        <f t="shared" si="10"/>
        <v>0</v>
      </c>
      <c r="W32" s="44">
        <f t="shared" si="2"/>
        <v>0</v>
      </c>
    </row>
    <row r="33" spans="1:23" ht="15">
      <c r="A33" s="7" t="s">
        <v>105</v>
      </c>
      <c r="B33" s="6" t="s">
        <v>94</v>
      </c>
      <c r="C33" s="5" t="s">
        <v>122</v>
      </c>
      <c r="D33" s="43">
        <v>28700</v>
      </c>
      <c r="E33" s="43">
        <v>0</v>
      </c>
      <c r="F33" s="43">
        <v>28700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28700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4">
        <f t="shared" si="2"/>
        <v>0</v>
      </c>
    </row>
    <row r="34" spans="1:23" ht="15">
      <c r="A34" s="7" t="s">
        <v>181</v>
      </c>
      <c r="B34" s="6"/>
      <c r="C34" s="5" t="s">
        <v>182</v>
      </c>
      <c r="D34" s="43"/>
      <c r="E34" s="43"/>
      <c r="F34" s="43"/>
      <c r="G34" s="43"/>
      <c r="H34" s="43"/>
      <c r="I34" s="43"/>
      <c r="J34" s="43"/>
      <c r="K34" s="43"/>
      <c r="L34" s="43">
        <f>L35</f>
        <v>89300</v>
      </c>
      <c r="M34" s="43">
        <f aca="true" t="shared" si="11" ref="M34:V34">M35</f>
        <v>0</v>
      </c>
      <c r="N34" s="43">
        <f t="shared" si="11"/>
        <v>69859.89</v>
      </c>
      <c r="O34" s="43">
        <f t="shared" si="11"/>
        <v>0</v>
      </c>
      <c r="P34" s="43">
        <f t="shared" si="11"/>
        <v>69859.89</v>
      </c>
      <c r="Q34" s="43">
        <f t="shared" si="11"/>
        <v>0</v>
      </c>
      <c r="R34" s="43">
        <f t="shared" si="11"/>
        <v>0</v>
      </c>
      <c r="S34" s="43">
        <f t="shared" si="11"/>
        <v>0</v>
      </c>
      <c r="T34" s="43">
        <f t="shared" si="11"/>
        <v>0</v>
      </c>
      <c r="U34" s="43">
        <f t="shared" si="11"/>
        <v>0</v>
      </c>
      <c r="V34" s="43">
        <f t="shared" si="11"/>
        <v>69859.89</v>
      </c>
      <c r="W34" s="44">
        <f t="shared" si="2"/>
        <v>78.23055991041433</v>
      </c>
    </row>
    <row r="35" spans="1:23" ht="15">
      <c r="A35" s="7" t="s">
        <v>183</v>
      </c>
      <c r="B35" s="6"/>
      <c r="C35" s="5" t="s">
        <v>184</v>
      </c>
      <c r="D35" s="43"/>
      <c r="E35" s="43"/>
      <c r="F35" s="43"/>
      <c r="G35" s="43"/>
      <c r="H35" s="43"/>
      <c r="I35" s="43"/>
      <c r="J35" s="43"/>
      <c r="K35" s="43"/>
      <c r="L35" s="43">
        <f>L36</f>
        <v>89300</v>
      </c>
      <c r="M35" s="43">
        <f aca="true" t="shared" si="12" ref="M35:V35">M36</f>
        <v>0</v>
      </c>
      <c r="N35" s="43">
        <f t="shared" si="12"/>
        <v>69859.89</v>
      </c>
      <c r="O35" s="43">
        <f t="shared" si="12"/>
        <v>0</v>
      </c>
      <c r="P35" s="43">
        <f t="shared" si="12"/>
        <v>69859.89</v>
      </c>
      <c r="Q35" s="43">
        <f t="shared" si="12"/>
        <v>0</v>
      </c>
      <c r="R35" s="43">
        <f t="shared" si="12"/>
        <v>0</v>
      </c>
      <c r="S35" s="43">
        <f t="shared" si="12"/>
        <v>0</v>
      </c>
      <c r="T35" s="43">
        <f t="shared" si="12"/>
        <v>0</v>
      </c>
      <c r="U35" s="43">
        <f t="shared" si="12"/>
        <v>0</v>
      </c>
      <c r="V35" s="43">
        <f t="shared" si="12"/>
        <v>69859.89</v>
      </c>
      <c r="W35" s="44">
        <f t="shared" si="2"/>
        <v>78.23055991041433</v>
      </c>
    </row>
    <row r="36" spans="1:23" ht="15">
      <c r="A36" s="7" t="s">
        <v>101</v>
      </c>
      <c r="B36" s="6" t="s">
        <v>94</v>
      </c>
      <c r="C36" s="5" t="s">
        <v>123</v>
      </c>
      <c r="D36" s="43">
        <v>89300</v>
      </c>
      <c r="E36" s="43">
        <v>0</v>
      </c>
      <c r="F36" s="43">
        <v>89300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89300</v>
      </c>
      <c r="M36" s="43">
        <v>0</v>
      </c>
      <c r="N36" s="43">
        <v>69859.89</v>
      </c>
      <c r="O36" s="43">
        <v>0</v>
      </c>
      <c r="P36" s="43">
        <v>69859.89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69859.89</v>
      </c>
      <c r="W36" s="44">
        <f t="shared" si="2"/>
        <v>78.23055991041433</v>
      </c>
    </row>
    <row r="37" spans="1:23" ht="15">
      <c r="A37" s="7" t="s">
        <v>185</v>
      </c>
      <c r="B37" s="6"/>
      <c r="C37" s="5" t="s">
        <v>186</v>
      </c>
      <c r="D37" s="43"/>
      <c r="E37" s="43"/>
      <c r="F37" s="43"/>
      <c r="G37" s="43"/>
      <c r="H37" s="43"/>
      <c r="I37" s="43"/>
      <c r="J37" s="43"/>
      <c r="K37" s="43"/>
      <c r="L37" s="43">
        <f>L38</f>
        <v>856250</v>
      </c>
      <c r="M37" s="43">
        <f aca="true" t="shared" si="13" ref="M37:V37">M38</f>
        <v>0</v>
      </c>
      <c r="N37" s="43">
        <f t="shared" si="13"/>
        <v>263062.8</v>
      </c>
      <c r="O37" s="43">
        <f t="shared" si="13"/>
        <v>0</v>
      </c>
      <c r="P37" s="43">
        <f t="shared" si="13"/>
        <v>263062.8</v>
      </c>
      <c r="Q37" s="43">
        <f t="shared" si="13"/>
        <v>0</v>
      </c>
      <c r="R37" s="43">
        <f t="shared" si="13"/>
        <v>0</v>
      </c>
      <c r="S37" s="43">
        <f t="shared" si="13"/>
        <v>0</v>
      </c>
      <c r="T37" s="43">
        <f t="shared" si="13"/>
        <v>0</v>
      </c>
      <c r="U37" s="43">
        <f t="shared" si="13"/>
        <v>0</v>
      </c>
      <c r="V37" s="43">
        <f t="shared" si="13"/>
        <v>263062.8</v>
      </c>
      <c r="W37" s="44">
        <f t="shared" si="2"/>
        <v>30.722662773722625</v>
      </c>
    </row>
    <row r="38" spans="1:23" ht="15">
      <c r="A38" s="7" t="s">
        <v>185</v>
      </c>
      <c r="B38" s="6"/>
      <c r="C38" s="5" t="s">
        <v>187</v>
      </c>
      <c r="D38" s="43"/>
      <c r="E38" s="43"/>
      <c r="F38" s="43"/>
      <c r="G38" s="43"/>
      <c r="H38" s="43"/>
      <c r="I38" s="43"/>
      <c r="J38" s="43"/>
      <c r="K38" s="43"/>
      <c r="L38" s="43">
        <f>SUM(L39:L42)</f>
        <v>856250</v>
      </c>
      <c r="M38" s="43">
        <f aca="true" t="shared" si="14" ref="M38:V38">SUM(M39:M42)</f>
        <v>0</v>
      </c>
      <c r="N38" s="43">
        <f t="shared" si="14"/>
        <v>263062.8</v>
      </c>
      <c r="O38" s="43">
        <f t="shared" si="14"/>
        <v>0</v>
      </c>
      <c r="P38" s="43">
        <f t="shared" si="14"/>
        <v>263062.8</v>
      </c>
      <c r="Q38" s="43">
        <f t="shared" si="14"/>
        <v>0</v>
      </c>
      <c r="R38" s="43">
        <f t="shared" si="14"/>
        <v>0</v>
      </c>
      <c r="S38" s="43">
        <f t="shared" si="14"/>
        <v>0</v>
      </c>
      <c r="T38" s="43">
        <f t="shared" si="14"/>
        <v>0</v>
      </c>
      <c r="U38" s="43">
        <f t="shared" si="14"/>
        <v>0</v>
      </c>
      <c r="V38" s="43">
        <f t="shared" si="14"/>
        <v>263062.8</v>
      </c>
      <c r="W38" s="44">
        <f t="shared" si="2"/>
        <v>30.722662773722625</v>
      </c>
    </row>
    <row r="39" spans="1:23" ht="15">
      <c r="A39" s="7" t="s">
        <v>95</v>
      </c>
      <c r="B39" s="6" t="s">
        <v>94</v>
      </c>
      <c r="C39" s="5" t="s">
        <v>124</v>
      </c>
      <c r="D39" s="43">
        <v>11100</v>
      </c>
      <c r="E39" s="43">
        <v>0</v>
      </c>
      <c r="F39" s="43">
        <v>11100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11100</v>
      </c>
      <c r="M39" s="43">
        <v>0</v>
      </c>
      <c r="N39" s="43">
        <v>10062.8</v>
      </c>
      <c r="O39" s="43">
        <v>0</v>
      </c>
      <c r="P39" s="43">
        <v>10062.8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10062.8</v>
      </c>
      <c r="W39" s="44">
        <f t="shared" si="2"/>
        <v>90.65585585585585</v>
      </c>
    </row>
    <row r="40" spans="1:23" ht="15">
      <c r="A40" s="7" t="s">
        <v>105</v>
      </c>
      <c r="B40" s="6" t="s">
        <v>94</v>
      </c>
      <c r="C40" s="5" t="s">
        <v>125</v>
      </c>
      <c r="D40" s="43">
        <v>20750</v>
      </c>
      <c r="E40" s="43">
        <v>0</v>
      </c>
      <c r="F40" s="43">
        <v>20750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20750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4">
        <f t="shared" si="2"/>
        <v>0</v>
      </c>
    </row>
    <row r="41" spans="1:23" ht="30">
      <c r="A41" s="7" t="s">
        <v>126</v>
      </c>
      <c r="B41" s="6" t="s">
        <v>94</v>
      </c>
      <c r="C41" s="5" t="s">
        <v>127</v>
      </c>
      <c r="D41" s="43">
        <v>804700</v>
      </c>
      <c r="E41" s="43">
        <v>0</v>
      </c>
      <c r="F41" s="43">
        <v>804700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804700</v>
      </c>
      <c r="M41" s="43">
        <v>0</v>
      </c>
      <c r="N41" s="43">
        <v>253000</v>
      </c>
      <c r="O41" s="43">
        <v>0</v>
      </c>
      <c r="P41" s="43">
        <v>253000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253000</v>
      </c>
      <c r="W41" s="44">
        <f t="shared" si="2"/>
        <v>31.44028830620107</v>
      </c>
    </row>
    <row r="42" spans="1:23" ht="15">
      <c r="A42" s="7" t="s">
        <v>107</v>
      </c>
      <c r="B42" s="6" t="s">
        <v>94</v>
      </c>
      <c r="C42" s="5" t="s">
        <v>128</v>
      </c>
      <c r="D42" s="43">
        <v>19700</v>
      </c>
      <c r="E42" s="43">
        <v>0</v>
      </c>
      <c r="F42" s="43">
        <v>19700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19700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4">
        <f t="shared" si="2"/>
        <v>0</v>
      </c>
    </row>
    <row r="43" spans="1:23" ht="15">
      <c r="A43" s="7" t="s">
        <v>188</v>
      </c>
      <c r="B43" s="6"/>
      <c r="C43" s="5" t="s">
        <v>189</v>
      </c>
      <c r="D43" s="43"/>
      <c r="E43" s="43"/>
      <c r="F43" s="43"/>
      <c r="G43" s="43"/>
      <c r="H43" s="43"/>
      <c r="I43" s="43"/>
      <c r="J43" s="43"/>
      <c r="K43" s="43"/>
      <c r="L43" s="43">
        <f>L44</f>
        <v>6700</v>
      </c>
      <c r="M43" s="43">
        <f aca="true" t="shared" si="15" ref="M43:V43">M44</f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0</v>
      </c>
      <c r="T43" s="43">
        <f t="shared" si="15"/>
        <v>0</v>
      </c>
      <c r="U43" s="43">
        <f t="shared" si="15"/>
        <v>0</v>
      </c>
      <c r="V43" s="43">
        <f t="shared" si="15"/>
        <v>0</v>
      </c>
      <c r="W43" s="44">
        <f t="shared" si="2"/>
        <v>0</v>
      </c>
    </row>
    <row r="44" spans="1:23" ht="30">
      <c r="A44" s="7" t="s">
        <v>190</v>
      </c>
      <c r="B44" s="6"/>
      <c r="C44" s="5" t="s">
        <v>191</v>
      </c>
      <c r="D44" s="43"/>
      <c r="E44" s="43"/>
      <c r="F44" s="43"/>
      <c r="G44" s="43"/>
      <c r="H44" s="43"/>
      <c r="I44" s="43"/>
      <c r="J44" s="43"/>
      <c r="K44" s="43"/>
      <c r="L44" s="43">
        <f>L45</f>
        <v>6700</v>
      </c>
      <c r="M44" s="43">
        <f aca="true" t="shared" si="16" ref="M44:V44">M45</f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 t="shared" si="16"/>
        <v>0</v>
      </c>
      <c r="T44" s="43">
        <f t="shared" si="16"/>
        <v>0</v>
      </c>
      <c r="U44" s="43">
        <f t="shared" si="16"/>
        <v>0</v>
      </c>
      <c r="V44" s="43">
        <f t="shared" si="16"/>
        <v>0</v>
      </c>
      <c r="W44" s="44">
        <f t="shared" si="2"/>
        <v>0</v>
      </c>
    </row>
    <row r="45" spans="1:23" ht="15">
      <c r="A45" s="7" t="s">
        <v>107</v>
      </c>
      <c r="B45" s="6" t="s">
        <v>94</v>
      </c>
      <c r="C45" s="5" t="s">
        <v>129</v>
      </c>
      <c r="D45" s="43">
        <v>6700</v>
      </c>
      <c r="E45" s="43">
        <v>0</v>
      </c>
      <c r="F45" s="43">
        <v>6700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6700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4">
        <f t="shared" si="2"/>
        <v>0</v>
      </c>
    </row>
    <row r="46" spans="1:23" ht="15">
      <c r="A46" s="4" t="s">
        <v>130</v>
      </c>
      <c r="B46" s="5" t="s">
        <v>131</v>
      </c>
      <c r="C46" s="5" t="s">
        <v>53</v>
      </c>
      <c r="D46" s="43">
        <v>-107700</v>
      </c>
      <c r="E46" s="43">
        <v>0</v>
      </c>
      <c r="F46" s="43">
        <v>-107700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f>'1. Доходы бюджета (1)'!L16-'2. Расходы бюджета (2)'!L6</f>
        <v>-107700</v>
      </c>
      <c r="M46" s="43">
        <v>0</v>
      </c>
      <c r="N46" s="43">
        <v>76240.83</v>
      </c>
      <c r="O46" s="43">
        <v>0</v>
      </c>
      <c r="P46" s="43">
        <v>76240.83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f>'1. Доходы бюджета (1)'!V16-'2. Расходы бюджета (2)'!V6</f>
        <v>76240.83000000002</v>
      </c>
      <c r="W46" s="44">
        <f t="shared" si="2"/>
        <v>-70.79000000000002</v>
      </c>
    </row>
    <row r="47" spans="1:2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36" customHeight="1">
      <c r="A48" s="8"/>
      <c r="B48" s="8"/>
      <c r="C48" s="8"/>
      <c r="D48" s="8"/>
      <c r="E48" s="8"/>
      <c r="F48" s="8"/>
      <c r="G48" s="2"/>
      <c r="H48" s="2"/>
      <c r="I48" s="2"/>
      <c r="J48" s="2"/>
      <c r="K48" s="3"/>
      <c r="L48" s="1"/>
      <c r="M48" s="1"/>
      <c r="N48" s="1"/>
      <c r="O48" s="1"/>
      <c r="P48" s="1"/>
      <c r="Q48" s="3"/>
      <c r="R48" s="3"/>
      <c r="S48" s="3"/>
      <c r="T48" s="1"/>
      <c r="U48" s="1"/>
      <c r="V48" s="1"/>
      <c r="W48" s="1"/>
    </row>
  </sheetData>
  <sheetProtection/>
  <mergeCells count="7">
    <mergeCell ref="A48:F48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A9" sqref="A9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1.57421875" style="0" hidden="1" customWidth="1"/>
    <col min="5" max="6" width="15.7109375" style="0" hidden="1" customWidth="1"/>
    <col min="7" max="7" width="15.57421875" style="0" hidden="1" customWidth="1"/>
    <col min="8" max="11" width="15.7109375" style="0" hidden="1" customWidth="1"/>
    <col min="12" max="12" width="15.7109375" style="0" customWidth="1"/>
    <col min="13" max="13" width="2.140625" style="0" hidden="1" customWidth="1"/>
    <col min="14" max="15" width="15.7109375" style="0" hidden="1" customWidth="1"/>
    <col min="16" max="16" width="7.421875" style="0" hidden="1" customWidth="1"/>
    <col min="17" max="21" width="15.7109375" style="0" hidden="1" customWidth="1"/>
    <col min="22" max="22" width="15.7109375" style="0" customWidth="1"/>
    <col min="23" max="23" width="7.7109375" style="0" customWidth="1"/>
  </cols>
  <sheetData>
    <row r="1" spans="1:23" ht="15.75" customHeight="1">
      <c r="A1" s="31" t="s">
        <v>132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6"/>
      <c r="U1" s="16"/>
      <c r="V1" s="16"/>
      <c r="W1" s="16"/>
    </row>
    <row r="2" spans="1:23" ht="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39.75" customHeight="1">
      <c r="A3" s="45" t="s">
        <v>15</v>
      </c>
      <c r="B3" s="33" t="s">
        <v>16</v>
      </c>
      <c r="C3" s="33" t="s">
        <v>133</v>
      </c>
      <c r="D3" s="34" t="s">
        <v>18</v>
      </c>
      <c r="E3" s="35"/>
      <c r="F3" s="35"/>
      <c r="G3" s="35"/>
      <c r="H3" s="35"/>
      <c r="I3" s="35"/>
      <c r="J3" s="35"/>
      <c r="K3" s="35"/>
      <c r="L3" s="35"/>
      <c r="M3" s="36"/>
      <c r="N3" s="37" t="s">
        <v>19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ht="409.5" hidden="1">
      <c r="A4" s="46"/>
      <c r="B4" s="40"/>
      <c r="C4" s="40"/>
      <c r="D4" s="41" t="s">
        <v>20</v>
      </c>
      <c r="E4" s="41" t="s">
        <v>21</v>
      </c>
      <c r="F4" s="41" t="s">
        <v>22</v>
      </c>
      <c r="G4" s="41" t="s">
        <v>23</v>
      </c>
      <c r="H4" s="41" t="s">
        <v>24</v>
      </c>
      <c r="I4" s="42" t="s">
        <v>25</v>
      </c>
      <c r="J4" s="42" t="s">
        <v>26</v>
      </c>
      <c r="K4" s="42" t="s">
        <v>27</v>
      </c>
      <c r="L4" s="42" t="s">
        <v>28</v>
      </c>
      <c r="M4" s="41" t="s">
        <v>29</v>
      </c>
      <c r="N4" s="41" t="s">
        <v>20</v>
      </c>
      <c r="O4" s="41" t="s">
        <v>21</v>
      </c>
      <c r="P4" s="41" t="s">
        <v>30</v>
      </c>
      <c r="Q4" s="41" t="s">
        <v>23</v>
      </c>
      <c r="R4" s="41" t="s">
        <v>24</v>
      </c>
      <c r="S4" s="42" t="s">
        <v>25</v>
      </c>
      <c r="T4" s="42" t="s">
        <v>26</v>
      </c>
      <c r="U4" s="42" t="s">
        <v>27</v>
      </c>
      <c r="V4" s="42" t="s">
        <v>28</v>
      </c>
      <c r="W4" s="41" t="s">
        <v>29</v>
      </c>
    </row>
    <row r="5" spans="1:23" ht="15" customHeight="1" thickBot="1">
      <c r="A5" s="47" t="s">
        <v>31</v>
      </c>
      <c r="B5" s="48" t="s">
        <v>32</v>
      </c>
      <c r="C5" s="48" t="s">
        <v>33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39</v>
      </c>
      <c r="J5" s="42" t="s">
        <v>40</v>
      </c>
      <c r="K5" s="42" t="s">
        <v>41</v>
      </c>
      <c r="L5" s="42">
        <v>4</v>
      </c>
      <c r="M5" s="42" t="s">
        <v>42</v>
      </c>
      <c r="N5" s="42" t="s">
        <v>43</v>
      </c>
      <c r="O5" s="42" t="s">
        <v>44</v>
      </c>
      <c r="P5" s="42" t="s">
        <v>45</v>
      </c>
      <c r="Q5" s="42" t="s">
        <v>46</v>
      </c>
      <c r="R5" s="42" t="s">
        <v>47</v>
      </c>
      <c r="S5" s="42" t="s">
        <v>48</v>
      </c>
      <c r="T5" s="42" t="s">
        <v>49</v>
      </c>
      <c r="U5" s="42" t="s">
        <v>50</v>
      </c>
      <c r="V5" s="42">
        <v>5</v>
      </c>
      <c r="W5" s="42">
        <v>6</v>
      </c>
    </row>
    <row r="6" spans="1:23" ht="30">
      <c r="A6" s="4" t="s">
        <v>134</v>
      </c>
      <c r="B6" s="5" t="s">
        <v>135</v>
      </c>
      <c r="C6" s="5" t="s">
        <v>53</v>
      </c>
      <c r="D6" s="43">
        <v>107700</v>
      </c>
      <c r="E6" s="43">
        <v>0</v>
      </c>
      <c r="F6" s="43">
        <v>107700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f>L9</f>
        <v>107700</v>
      </c>
      <c r="M6" s="43">
        <f aca="true" t="shared" si="0" ref="M6:V6">M9</f>
        <v>0</v>
      </c>
      <c r="N6" s="43">
        <f t="shared" si="0"/>
        <v>-76240.82999999996</v>
      </c>
      <c r="O6" s="43">
        <f t="shared" si="0"/>
        <v>0</v>
      </c>
      <c r="P6" s="43">
        <f t="shared" si="0"/>
        <v>-76240.82999999996</v>
      </c>
      <c r="Q6" s="43">
        <f t="shared" si="0"/>
        <v>0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  <c r="V6" s="43">
        <f t="shared" si="0"/>
        <v>-76240.82999999996</v>
      </c>
      <c r="W6" s="43">
        <v>0</v>
      </c>
    </row>
    <row r="7" spans="1:23" ht="45">
      <c r="A7" s="4" t="s">
        <v>136</v>
      </c>
      <c r="B7" s="5" t="s">
        <v>137</v>
      </c>
      <c r="C7" s="5" t="s">
        <v>53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</row>
    <row r="8" spans="1:23" ht="30">
      <c r="A8" s="4" t="s">
        <v>138</v>
      </c>
      <c r="B8" s="5" t="s">
        <v>139</v>
      </c>
      <c r="C8" s="5" t="s">
        <v>53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</row>
    <row r="9" spans="1:23" ht="15">
      <c r="A9" s="4" t="s">
        <v>140</v>
      </c>
      <c r="B9" s="5" t="s">
        <v>141</v>
      </c>
      <c r="C9" s="5"/>
      <c r="D9" s="43">
        <v>107700</v>
      </c>
      <c r="E9" s="43">
        <v>0</v>
      </c>
      <c r="F9" s="43">
        <v>107700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f>L10+L13</f>
        <v>107700</v>
      </c>
      <c r="M9" s="43">
        <f aca="true" t="shared" si="1" ref="M9:V9">M10+M13</f>
        <v>0</v>
      </c>
      <c r="N9" s="43">
        <f t="shared" si="1"/>
        <v>-76240.82999999996</v>
      </c>
      <c r="O9" s="43">
        <f t="shared" si="1"/>
        <v>0</v>
      </c>
      <c r="P9" s="43">
        <f t="shared" si="1"/>
        <v>-76240.82999999996</v>
      </c>
      <c r="Q9" s="43">
        <f t="shared" si="1"/>
        <v>0</v>
      </c>
      <c r="R9" s="43">
        <f t="shared" si="1"/>
        <v>0</v>
      </c>
      <c r="S9" s="43">
        <f t="shared" si="1"/>
        <v>0</v>
      </c>
      <c r="T9" s="43">
        <f t="shared" si="1"/>
        <v>0</v>
      </c>
      <c r="U9" s="43">
        <f t="shared" si="1"/>
        <v>0</v>
      </c>
      <c r="V9" s="43">
        <f t="shared" si="1"/>
        <v>-76240.82999999996</v>
      </c>
      <c r="W9" s="43">
        <v>0</v>
      </c>
    </row>
    <row r="10" spans="1:23" ht="15">
      <c r="A10" s="4" t="s">
        <v>142</v>
      </c>
      <c r="B10" s="5" t="s">
        <v>143</v>
      </c>
      <c r="C10" s="5"/>
      <c r="D10" s="43">
        <v>-1812700</v>
      </c>
      <c r="E10" s="43">
        <v>0</v>
      </c>
      <c r="F10" s="43">
        <v>-1812700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-1812700</v>
      </c>
      <c r="M10" s="43">
        <v>0</v>
      </c>
      <c r="N10" s="43">
        <v>-536951.08</v>
      </c>
      <c r="O10" s="43">
        <v>0</v>
      </c>
      <c r="P10" s="43">
        <v>-536951.08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-536951.08</v>
      </c>
      <c r="W10" s="43">
        <v>0</v>
      </c>
    </row>
    <row r="11" spans="1:23" ht="30" hidden="1">
      <c r="A11" s="7" t="s">
        <v>144</v>
      </c>
      <c r="B11" s="6" t="s">
        <v>143</v>
      </c>
      <c r="C11" s="5" t="s">
        <v>145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-536951.08</v>
      </c>
      <c r="O11" s="43">
        <v>0</v>
      </c>
      <c r="P11" s="43">
        <v>-536951.08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/>
      <c r="W11" s="43">
        <v>0</v>
      </c>
    </row>
    <row r="12" spans="1:23" ht="30">
      <c r="A12" s="7" t="s">
        <v>146</v>
      </c>
      <c r="B12" s="6" t="s">
        <v>143</v>
      </c>
      <c r="C12" s="5" t="s">
        <v>147</v>
      </c>
      <c r="D12" s="43">
        <v>-1812700</v>
      </c>
      <c r="E12" s="43">
        <v>0</v>
      </c>
      <c r="F12" s="43">
        <v>-1812700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-1812700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-536951.08</v>
      </c>
      <c r="W12" s="43">
        <v>0</v>
      </c>
    </row>
    <row r="13" spans="1:23" ht="15">
      <c r="A13" s="4" t="s">
        <v>148</v>
      </c>
      <c r="B13" s="5" t="s">
        <v>149</v>
      </c>
      <c r="C13" s="5"/>
      <c r="D13" s="43">
        <v>1920400</v>
      </c>
      <c r="E13" s="43">
        <v>0</v>
      </c>
      <c r="F13" s="43">
        <v>1920400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1920400</v>
      </c>
      <c r="M13" s="43">
        <v>0</v>
      </c>
      <c r="N13" s="43">
        <v>460710.25</v>
      </c>
      <c r="O13" s="43">
        <v>0</v>
      </c>
      <c r="P13" s="43">
        <v>460710.25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460710.25</v>
      </c>
      <c r="W13" s="43">
        <v>0</v>
      </c>
    </row>
    <row r="14" spans="1:23" ht="30" hidden="1">
      <c r="A14" s="7" t="s">
        <v>150</v>
      </c>
      <c r="B14" s="6" t="s">
        <v>149</v>
      </c>
      <c r="C14" s="5" t="s">
        <v>151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460710.25</v>
      </c>
      <c r="O14" s="43">
        <v>0</v>
      </c>
      <c r="P14" s="43">
        <v>460710.25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/>
      <c r="W14" s="43">
        <v>0</v>
      </c>
    </row>
    <row r="15" spans="1:23" ht="30">
      <c r="A15" s="7" t="s">
        <v>152</v>
      </c>
      <c r="B15" s="6" t="s">
        <v>149</v>
      </c>
      <c r="C15" s="5" t="s">
        <v>153</v>
      </c>
      <c r="D15" s="43">
        <v>1920400</v>
      </c>
      <c r="E15" s="43">
        <v>0</v>
      </c>
      <c r="F15" s="43">
        <v>1920400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1920400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460710.25</v>
      </c>
      <c r="W15" s="43">
        <v>0</v>
      </c>
    </row>
    <row r="16" spans="1:2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  <c r="L17" s="1"/>
      <c r="M17" s="1"/>
      <c r="N17" s="1"/>
      <c r="O17" s="1"/>
      <c r="P17" s="1"/>
      <c r="Q17" s="1"/>
      <c r="R17" s="1"/>
      <c r="S17" s="3"/>
      <c r="T17" s="1"/>
      <c r="U17" s="1"/>
      <c r="V17" s="1"/>
      <c r="W17" s="1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2012-05-11T07:45:59Z</dcterms:created>
  <dcterms:modified xsi:type="dcterms:W3CDTF">2012-05-14T06:12:35Z</dcterms:modified>
  <cp:category/>
  <cp:version/>
  <cp:contentType/>
  <cp:contentStatus/>
</cp:coreProperties>
</file>