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<sst xmlns="http://schemas.openxmlformats.org/spreadsheetml/2006/main" count="316" uniqueCount="176">
  <si>
    <t>КОДЫ</t>
  </si>
  <si>
    <t>на 01.04.2012</t>
  </si>
  <si>
    <t>Форма по ОКУД</t>
  </si>
  <si>
    <t>0503317</t>
  </si>
  <si>
    <t>Наименование финансового органа:</t>
  </si>
  <si>
    <t>Дата</t>
  </si>
  <si>
    <t>01.04.2012</t>
  </si>
  <si>
    <t>Финансовый отдел администрации Красноармейского района Чувашской Республики</t>
  </si>
  <si>
    <t>Наименование бюджета: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</si>
  <si>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</si>
  <si>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</si>
  <si>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</si>
  <si>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</si>
  <si>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</si>
  <si>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</si>
  <si>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</si>
  <si>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</si>
  <si>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</si>
  <si>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</si>
  <si>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</si>
  <si>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</si>
  <si>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</si>
  <si>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</si>
  <si>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</si>
  <si>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</si>
  <si>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</si>
  <si>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</si>
  <si>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</si>
  <si>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</si>
  <si>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</si>
  <si>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</si>
  <si>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</si>
  <si>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</si>
  <si>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</si>
  <si>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</si>
  <si>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</si>
  <si>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</si>
  <si>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</si>
  <si>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</si>
  <si>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</si>
  <si>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</si>
  <si>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</si>
  <si>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</si>
  <si>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</si>
  <si>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</si>
  <si>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</si>
  <si>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</si>
  <si>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</si>
  <si>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</si>
  <si>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</si>
  <si>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</si>
  <si>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</si>
  <si>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</si>
  <si>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</si>
  <si>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</si>
  <si>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</si>
  <si>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</si>
  <si>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</si>
  <si>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</si>
  <si>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</si>
  <si>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</si>
  <si>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</si>
  <si>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</si>
  <si>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</si>
  <si>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</si>
  <si>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</si>
  <si>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</si>
  <si>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</si>
  <si>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</si>
  <si>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</si>
  <si>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</si>
  <si>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</si>
  <si>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</si>
  <si>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</si>
  <si>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</si>
  <si>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</si>
  <si>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</si>
  <si>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</si>
  <si>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</si>
  <si>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</si>
  <si>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</si>
  <si>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</si>
  <si>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</si>
  <si>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</si>
  <si>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</si>
  <si>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</si>
  <si>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</si>
  <si>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</si>
  <si>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</si>
  <si>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</si>
  <si>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</si>
  <si>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</si>
  <si>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</si>
  <si>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расходы</t>
  </si>
  <si>
    <t>00001040000000000290</t>
  </si>
  <si>
    <t>00001110000000000290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</si>
  <si>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</si>
  <si>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</si>
  <si>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</si>
  <si>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</si>
  <si>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</si>
  <si>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 xml:space="preserve">    Увеличение стоимости материальных запасов</t>
  </si>
  <si>
    <t>00002030000000000340</t>
  </si>
  <si>
    <t xml:space="preserve">    Работы, услуги по содержанию имущества</t>
  </si>
  <si>
    <t>00004090000000000225</t>
  </si>
  <si>
    <t>00005030000000000223</t>
  </si>
  <si>
    <t>00008010000000000211</t>
  </si>
  <si>
    <t xml:space="preserve">    Безвозмездные перечисления государственным и муниципальным организациям</t>
  </si>
  <si>
    <t>00008010000000000241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</si>
  <si>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</si>
  <si>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</si>
  <si>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</si>
  <si>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</si>
  <si>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</si>
  <si>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</si>
  <si>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</si>
  <si>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</si>
  <si>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</si>
  <si>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</si>
  <si>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</si>
  <si>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</si>
  <si>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</si>
  <si>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</si>
  <si>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</si>
  <si>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</si>
  <si>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</si>
  <si>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</si>
  <si>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</si>
  <si>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</si>
  <si>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</si>
  <si>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</si>
  <si>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</si>
  <si>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</si>
  <si>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</si>
  <si>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ОТЧЕТ ОБ ИСПОЛНЕНИИ  БЮДЖЕТА ЧАДУКАСИНСКОГО СЕЛЬСКОГО ПОСЕЛЕНИЯ</t>
  </si>
  <si>
    <t>НАЛОГОВЫЕ И НЕНАЛОГОВЫЕ ДОХОДЫ</t>
  </si>
  <si>
    <t>НАЛОГОВЫЕ ДОХОДЫ</t>
  </si>
  <si>
    <t>НАЛОГИ НА ПРИБЫЛЬ, ДОХОДЫ</t>
  </si>
  <si>
    <t xml:space="preserve">    Единый  сельскохозяйственный налог </t>
  </si>
  <si>
    <t>00010503000000000110</t>
  </si>
  <si>
    <t>НАЛОГИ НА ИМУЩЕСТВО</t>
  </si>
  <si>
    <t>00010600000000000110</t>
  </si>
  <si>
    <t xml:space="preserve">    Земельный налог</t>
  </si>
  <si>
    <t>00010606000000000110</t>
  </si>
  <si>
    <t>НЕНАЛОГОВЫЕ ДОХОДЫ</t>
  </si>
  <si>
    <t>БЕЗВОЗМЕЗДНЫЕ ПОСТУПЛЕНИЯ</t>
  </si>
  <si>
    <t>00020200000000000000</t>
  </si>
  <si>
    <t>00010000000000000000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</si>
  <si>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</si>
  <si>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</si>
  <si>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</si>
  <si>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</si>
  <si>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</si>
  <si>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</si>
  <si>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</si>
  <si>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</si>
  <si>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</si>
  <si>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</si>
  <si>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</si>
  <si>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</si>
  <si>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</si>
  <si>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</si>
  <si>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</si>
  <si>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</si>
  <si>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</si>
  <si>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</si>
  <si>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</si>
  <si>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</si>
  <si>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</si>
  <si>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</si>
  <si>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</si>
  <si>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</si>
  <si>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Другие вопросы в области культуры и спорта</t>
  </si>
  <si>
    <t>1105</t>
  </si>
  <si>
    <t>0113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</si>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</sst>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49" fontId="5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vertical="top" wrapText="1"/>
    </xf>
    <xf numFmtId="49" fontId="7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15" xfId="0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center" shrinkToFit="1"/>
    </xf>
    <xf numFmtId="4" fontId="7" fillId="33" borderId="17" xfId="0" applyNumberFormat="1" applyFont="1" applyFill="1" applyBorder="1" applyAlignment="1">
      <alignment horizontal="right" shrinkToFit="1"/>
    </xf>
    <xf numFmtId="168" fontId="7" fillId="33" borderId="17" xfId="0" applyNumberFormat="1" applyFont="1" applyFill="1" applyBorder="1" applyAlignment="1">
      <alignment horizontal="right" shrinkToFit="1"/>
    </xf>
    <xf numFmtId="0" fontId="7" fillId="33" borderId="18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shrinkToFit="1"/>
    </xf>
    <xf numFmtId="0" fontId="7" fillId="33" borderId="22" xfId="0" applyFont="1" applyFill="1" applyBorder="1" applyAlignment="1">
      <alignment horizontal="left" wrapText="1" indent="2"/>
    </xf>
    <xf numFmtId="0" fontId="7" fillId="33" borderId="17" xfId="0" applyFont="1" applyFill="1" applyBorder="1" applyAlignment="1">
      <alignment horizontal="left" wrapText="1" indent="2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PageLayoutView="0" workbookViewId="0" topLeftCell="A1">
      <selection activeCell="W22" sqref="W22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10.421875" style="0" hidden="1" customWidth="1"/>
    <col min="5" max="11" width="15.7109375" style="0" hidden="1" customWidth="1"/>
    <col min="12" max="12" width="15.7109375" style="0" customWidth="1"/>
    <col min="13" max="13" width="3.00390625" style="0" hidden="1" customWidth="1"/>
    <col min="14" max="16" width="15.7109375" style="0" hidden="1" customWidth="1"/>
    <col min="17" max="17" width="5.421875" style="0" hidden="1" customWidth="1"/>
    <col min="18" max="21" width="15.7109375" style="0" hidden="1" customWidth="1"/>
    <col min="22" max="22" width="15.7109375" style="0" customWidth="1"/>
    <col min="23" max="23" width="6.28125" style="0" customWidth="1"/>
  </cols>
  <sheetData>
    <row r="1" spans="1:23" ht="15">
      <c r="A1" s="4"/>
      <c r="B1" s="5"/>
      <c r="C1" s="6"/>
      <c r="D1" s="7"/>
      <c r="E1" s="7"/>
      <c r="F1" s="7"/>
      <c r="G1" s="7"/>
      <c r="H1" s="8"/>
      <c r="I1" s="9"/>
      <c r="J1" s="9"/>
      <c r="K1" s="9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 customHeight="1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0"/>
      <c r="T2" s="10"/>
      <c r="U2" s="10"/>
      <c r="V2" s="11"/>
      <c r="W2" s="12"/>
    </row>
    <row r="3" spans="1:23" ht="15.7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0"/>
      <c r="T3" s="10"/>
      <c r="U3" s="10"/>
      <c r="V3" s="13"/>
      <c r="W3" s="14" t="s">
        <v>0</v>
      </c>
    </row>
    <row r="4" spans="1:23" ht="1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5"/>
      <c r="T4" s="15"/>
      <c r="U4" s="15"/>
      <c r="V4" s="16" t="s">
        <v>2</v>
      </c>
      <c r="W4" s="17" t="s">
        <v>3</v>
      </c>
    </row>
    <row r="5" spans="1:23" ht="15">
      <c r="A5" s="11" t="s">
        <v>4</v>
      </c>
      <c r="B5" s="18"/>
      <c r="C5" s="18"/>
      <c r="D5" s="19"/>
      <c r="E5" s="19"/>
      <c r="F5" s="19"/>
      <c r="G5" s="1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6" t="s">
        <v>5</v>
      </c>
      <c r="W5" s="20" t="s">
        <v>6</v>
      </c>
    </row>
    <row r="6" spans="1:23" ht="15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8"/>
      <c r="O6" s="18"/>
      <c r="P6" s="18"/>
      <c r="Q6" s="18"/>
      <c r="R6" s="18"/>
      <c r="S6" s="18"/>
      <c r="T6" s="18"/>
      <c r="U6" s="18"/>
      <c r="V6" s="16"/>
      <c r="W6" s="21"/>
    </row>
    <row r="7" spans="1:23" ht="15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22"/>
      <c r="O7" s="22"/>
      <c r="P7" s="22"/>
      <c r="Q7" s="22"/>
      <c r="R7" s="22"/>
      <c r="S7" s="22"/>
      <c r="T7" s="22"/>
      <c r="U7" s="22"/>
      <c r="V7" s="16" t="s">
        <v>9</v>
      </c>
      <c r="W7" s="23"/>
    </row>
    <row r="8" spans="1:23" ht="15">
      <c r="A8" s="11" t="s">
        <v>10</v>
      </c>
      <c r="B8" s="18"/>
      <c r="C8" s="18"/>
      <c r="D8" s="19"/>
      <c r="E8" s="19"/>
      <c r="F8" s="19"/>
      <c r="G8" s="1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/>
      <c r="W8" s="21"/>
    </row>
    <row r="9" spans="1:23" ht="15">
      <c r="A9" s="11" t="s">
        <v>11</v>
      </c>
      <c r="B9" s="18"/>
      <c r="C9" s="18"/>
      <c r="D9" s="19"/>
      <c r="E9" s="19"/>
      <c r="F9" s="19"/>
      <c r="G9" s="1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6" t="s">
        <v>12</v>
      </c>
      <c r="W9" s="24"/>
    </row>
    <row r="10" spans="1:23" ht="15.7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6" t="s">
        <v>13</v>
      </c>
      <c r="W10" s="25" t="s">
        <v>14</v>
      </c>
    </row>
    <row r="11" spans="1:23" ht="15" customHeight="1">
      <c r="A11" s="45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45" customHeight="1">
      <c r="A13" s="46" t="s">
        <v>16</v>
      </c>
      <c r="B13" s="46" t="s">
        <v>17</v>
      </c>
      <c r="C13" s="46" t="s">
        <v>18</v>
      </c>
      <c r="D13" s="48" t="s">
        <v>19</v>
      </c>
      <c r="E13" s="49"/>
      <c r="F13" s="49"/>
      <c r="G13" s="49"/>
      <c r="H13" s="49"/>
      <c r="I13" s="49"/>
      <c r="J13" s="49"/>
      <c r="K13" s="49"/>
      <c r="L13" s="49"/>
      <c r="M13" s="50"/>
      <c r="N13" s="51" t="s">
        <v>20</v>
      </c>
      <c r="O13" s="52"/>
      <c r="P13" s="52"/>
      <c r="Q13" s="52"/>
      <c r="R13" s="52"/>
      <c r="S13" s="52"/>
      <c r="T13" s="52"/>
      <c r="U13" s="52"/>
      <c r="V13" s="52"/>
      <c r="W13" s="53"/>
    </row>
    <row r="14" spans="1:23" ht="168.75" customHeight="1" hidden="1">
      <c r="A14" s="47"/>
      <c r="B14" s="47"/>
      <c r="C14" s="47"/>
      <c r="D14" s="27" t="s">
        <v>21</v>
      </c>
      <c r="E14" s="27" t="s">
        <v>22</v>
      </c>
      <c r="F14" s="27" t="s">
        <v>23</v>
      </c>
      <c r="G14" s="27" t="s">
        <v>24</v>
      </c>
      <c r="H14" s="27" t="s">
        <v>25</v>
      </c>
      <c r="I14" s="28" t="s">
        <v>26</v>
      </c>
      <c r="J14" s="28" t="s">
        <v>27</v>
      </c>
      <c r="K14" s="28" t="s">
        <v>28</v>
      </c>
      <c r="L14" s="28" t="s">
        <v>29</v>
      </c>
      <c r="M14" s="27" t="s">
        <v>30</v>
      </c>
      <c r="N14" s="27" t="s">
        <v>21</v>
      </c>
      <c r="O14" s="27" t="s">
        <v>22</v>
      </c>
      <c r="P14" s="27" t="s">
        <v>31</v>
      </c>
      <c r="Q14" s="27" t="s">
        <v>24</v>
      </c>
      <c r="R14" s="27" t="s">
        <v>25</v>
      </c>
      <c r="S14" s="28" t="s">
        <v>26</v>
      </c>
      <c r="T14" s="28" t="s">
        <v>27</v>
      </c>
      <c r="U14" s="28" t="s">
        <v>28</v>
      </c>
      <c r="V14" s="28" t="s">
        <v>29</v>
      </c>
      <c r="W14" s="27" t="s">
        <v>30</v>
      </c>
    </row>
    <row r="15" spans="1:23" ht="15">
      <c r="A15" s="28" t="s">
        <v>32</v>
      </c>
      <c r="B15" s="28" t="s">
        <v>33</v>
      </c>
      <c r="C15" s="28">
        <v>2</v>
      </c>
      <c r="D15" s="28" t="s">
        <v>35</v>
      </c>
      <c r="E15" s="28" t="s">
        <v>36</v>
      </c>
      <c r="F15" s="28" t="s">
        <v>37</v>
      </c>
      <c r="G15" s="28" t="s">
        <v>38</v>
      </c>
      <c r="H15" s="28" t="s">
        <v>39</v>
      </c>
      <c r="I15" s="28" t="s">
        <v>40</v>
      </c>
      <c r="J15" s="28" t="s">
        <v>41</v>
      </c>
      <c r="K15" s="28" t="s">
        <v>42</v>
      </c>
      <c r="L15" s="28">
        <v>3</v>
      </c>
      <c r="M15" s="28" t="s">
        <v>43</v>
      </c>
      <c r="N15" s="28" t="s">
        <v>44</v>
      </c>
      <c r="O15" s="28" t="s">
        <v>45</v>
      </c>
      <c r="P15" s="28" t="s">
        <v>46</v>
      </c>
      <c r="Q15" s="28" t="s">
        <v>47</v>
      </c>
      <c r="R15" s="28" t="s">
        <v>48</v>
      </c>
      <c r="S15" s="28" t="s">
        <v>49</v>
      </c>
      <c r="T15" s="28" t="s">
        <v>50</v>
      </c>
      <c r="U15" s="28" t="s">
        <v>51</v>
      </c>
      <c r="V15" s="28">
        <v>4</v>
      </c>
      <c r="W15" s="28">
        <v>5</v>
      </c>
    </row>
    <row r="16" spans="1:23" ht="30">
      <c r="A16" s="29" t="s">
        <v>52</v>
      </c>
      <c r="B16" s="30" t="s">
        <v>53</v>
      </c>
      <c r="C16" s="30" t="s">
        <v>54</v>
      </c>
      <c r="D16" s="31">
        <v>1812700</v>
      </c>
      <c r="E16" s="31">
        <v>0</v>
      </c>
      <c r="F16" s="31">
        <v>1812700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f>L17+L34</f>
        <v>1812700</v>
      </c>
      <c r="M16" s="31">
        <f aca="true" t="shared" si="0" ref="M16:V16">M17+M34</f>
        <v>0</v>
      </c>
      <c r="N16" s="31">
        <f t="shared" si="0"/>
        <v>405792.86</v>
      </c>
      <c r="O16" s="31">
        <f t="shared" si="0"/>
        <v>0</v>
      </c>
      <c r="P16" s="31">
        <f t="shared" si="0"/>
        <v>405792.86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405792.86</v>
      </c>
      <c r="W16" s="32">
        <f>V16/L16*100</f>
        <v>22.386101395708057</v>
      </c>
    </row>
    <row r="17" spans="1:23" ht="15">
      <c r="A17" s="29" t="s">
        <v>135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>
        <f>L18+L30</f>
        <v>345900</v>
      </c>
      <c r="M17" s="31">
        <f aca="true" t="shared" si="1" ref="M17:V17">M18+M30</f>
        <v>0</v>
      </c>
      <c r="N17" s="31">
        <f t="shared" si="1"/>
        <v>59662.86</v>
      </c>
      <c r="O17" s="31">
        <f t="shared" si="1"/>
        <v>0</v>
      </c>
      <c r="P17" s="31">
        <f t="shared" si="1"/>
        <v>59662.86</v>
      </c>
      <c r="Q17" s="31">
        <f t="shared" si="1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59662.86</v>
      </c>
      <c r="W17" s="32">
        <f aca="true" t="shared" si="2" ref="W17:W37">V17/L17*100</f>
        <v>17.248586296617518</v>
      </c>
    </row>
    <row r="18" spans="1:23" ht="15">
      <c r="A18" s="29" t="s">
        <v>136</v>
      </c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>
        <f>L19+L22+L24+L29</f>
        <v>272100</v>
      </c>
      <c r="M18" s="31">
        <f aca="true" t="shared" si="3" ref="M18:V18">M19+M22+M24+M29</f>
        <v>0</v>
      </c>
      <c r="N18" s="31">
        <f t="shared" si="3"/>
        <v>36973.69</v>
      </c>
      <c r="O18" s="31">
        <f t="shared" si="3"/>
        <v>0</v>
      </c>
      <c r="P18" s="31">
        <f t="shared" si="3"/>
        <v>36973.69</v>
      </c>
      <c r="Q18" s="31">
        <f t="shared" si="3"/>
        <v>0</v>
      </c>
      <c r="R18" s="31">
        <f t="shared" si="3"/>
        <v>0</v>
      </c>
      <c r="S18" s="31">
        <f t="shared" si="3"/>
        <v>0</v>
      </c>
      <c r="T18" s="31">
        <f t="shared" si="3"/>
        <v>0</v>
      </c>
      <c r="U18" s="31">
        <f t="shared" si="3"/>
        <v>0</v>
      </c>
      <c r="V18" s="31">
        <f t="shared" si="3"/>
        <v>36973.69</v>
      </c>
      <c r="W18" s="32">
        <f t="shared" si="2"/>
        <v>13.588272693862551</v>
      </c>
    </row>
    <row r="19" spans="1:23" ht="15">
      <c r="A19" s="29" t="s">
        <v>137</v>
      </c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>
        <f>SUM(L20:L21)</f>
        <v>59300</v>
      </c>
      <c r="M19" s="31">
        <f aca="true" t="shared" si="4" ref="M19:V19">SUM(M20:M21)</f>
        <v>0</v>
      </c>
      <c r="N19" s="31">
        <f t="shared" si="4"/>
        <v>10431.900000000001</v>
      </c>
      <c r="O19" s="31">
        <f t="shared" si="4"/>
        <v>0</v>
      </c>
      <c r="P19" s="31">
        <f t="shared" si="4"/>
        <v>10431.900000000001</v>
      </c>
      <c r="Q19" s="31">
        <f t="shared" si="4"/>
        <v>0</v>
      </c>
      <c r="R19" s="31">
        <f t="shared" si="4"/>
        <v>0</v>
      </c>
      <c r="S19" s="31">
        <f t="shared" si="4"/>
        <v>0</v>
      </c>
      <c r="T19" s="31">
        <f t="shared" si="4"/>
        <v>0</v>
      </c>
      <c r="U19" s="31">
        <f t="shared" si="4"/>
        <v>0</v>
      </c>
      <c r="V19" s="31">
        <f t="shared" si="4"/>
        <v>10431.900000000001</v>
      </c>
      <c r="W19" s="32">
        <f t="shared" si="2"/>
        <v>17.591736930860037</v>
      </c>
    </row>
    <row r="20" spans="1:23" ht="90">
      <c r="A20" s="33" t="s">
        <v>55</v>
      </c>
      <c r="B20" s="34" t="s">
        <v>53</v>
      </c>
      <c r="C20" s="30" t="s">
        <v>56</v>
      </c>
      <c r="D20" s="31">
        <v>59300</v>
      </c>
      <c r="E20" s="31">
        <v>0</v>
      </c>
      <c r="F20" s="31">
        <v>59300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59300</v>
      </c>
      <c r="M20" s="31">
        <v>0</v>
      </c>
      <c r="N20" s="31">
        <v>10397.7</v>
      </c>
      <c r="O20" s="31">
        <v>0</v>
      </c>
      <c r="P20" s="31">
        <v>10397.7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10397.7</v>
      </c>
      <c r="W20" s="32">
        <f t="shared" si="2"/>
        <v>17.534064080944354</v>
      </c>
    </row>
    <row r="21" spans="1:23" ht="137.25" customHeight="1">
      <c r="A21" s="33" t="s">
        <v>57</v>
      </c>
      <c r="B21" s="34" t="s">
        <v>53</v>
      </c>
      <c r="C21" s="30" t="s">
        <v>58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34.2</v>
      </c>
      <c r="O21" s="31">
        <v>0</v>
      </c>
      <c r="P21" s="31">
        <v>34.2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34.2</v>
      </c>
      <c r="W21" s="32">
        <v>0</v>
      </c>
    </row>
    <row r="22" spans="1:23" ht="15">
      <c r="A22" s="33" t="s">
        <v>138</v>
      </c>
      <c r="B22" s="34"/>
      <c r="C22" s="30" t="s">
        <v>139</v>
      </c>
      <c r="D22" s="31"/>
      <c r="E22" s="31"/>
      <c r="F22" s="31"/>
      <c r="G22" s="31"/>
      <c r="H22" s="31"/>
      <c r="I22" s="31"/>
      <c r="J22" s="31"/>
      <c r="K22" s="31"/>
      <c r="L22" s="31">
        <f>L23</f>
        <v>600</v>
      </c>
      <c r="M22" s="31">
        <f aca="true" t="shared" si="5" ref="M22:V22">M23</f>
        <v>0</v>
      </c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5"/>
        <v>0</v>
      </c>
      <c r="R22" s="31">
        <f t="shared" si="5"/>
        <v>0</v>
      </c>
      <c r="S22" s="31">
        <f t="shared" si="5"/>
        <v>0</v>
      </c>
      <c r="T22" s="31">
        <f t="shared" si="5"/>
        <v>0</v>
      </c>
      <c r="U22" s="31">
        <f t="shared" si="5"/>
        <v>0</v>
      </c>
      <c r="V22" s="31">
        <f t="shared" si="5"/>
        <v>0</v>
      </c>
      <c r="W22" s="32">
        <f t="shared" si="2"/>
        <v>0</v>
      </c>
    </row>
    <row r="23" spans="1:23" ht="30">
      <c r="A23" s="33" t="s">
        <v>59</v>
      </c>
      <c r="B23" s="34" t="s">
        <v>53</v>
      </c>
      <c r="C23" s="30" t="s">
        <v>60</v>
      </c>
      <c r="D23" s="31">
        <v>600</v>
      </c>
      <c r="E23" s="31">
        <v>0</v>
      </c>
      <c r="F23" s="31">
        <v>600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600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2">
        <f t="shared" si="2"/>
        <v>0</v>
      </c>
    </row>
    <row r="24" spans="1:23" ht="15">
      <c r="A24" s="33" t="s">
        <v>140</v>
      </c>
      <c r="B24" s="34"/>
      <c r="C24" s="30" t="s">
        <v>141</v>
      </c>
      <c r="D24" s="31"/>
      <c r="E24" s="31"/>
      <c r="F24" s="31"/>
      <c r="G24" s="31"/>
      <c r="H24" s="31"/>
      <c r="I24" s="31"/>
      <c r="J24" s="31"/>
      <c r="K24" s="31"/>
      <c r="L24" s="31">
        <f>L25+L26</f>
        <v>195600</v>
      </c>
      <c r="M24" s="31">
        <f aca="true" t="shared" si="6" ref="M24:V24">M25+M26</f>
        <v>0</v>
      </c>
      <c r="N24" s="31">
        <f t="shared" si="6"/>
        <v>24921.79</v>
      </c>
      <c r="O24" s="31">
        <f t="shared" si="6"/>
        <v>0</v>
      </c>
      <c r="P24" s="31">
        <f t="shared" si="6"/>
        <v>24921.79</v>
      </c>
      <c r="Q24" s="31">
        <f t="shared" si="6"/>
        <v>0</v>
      </c>
      <c r="R24" s="31">
        <f t="shared" si="6"/>
        <v>0</v>
      </c>
      <c r="S24" s="31">
        <f t="shared" si="6"/>
        <v>0</v>
      </c>
      <c r="T24" s="31">
        <f t="shared" si="6"/>
        <v>0</v>
      </c>
      <c r="U24" s="31">
        <f t="shared" si="6"/>
        <v>0</v>
      </c>
      <c r="V24" s="31">
        <f t="shared" si="6"/>
        <v>24921.79</v>
      </c>
      <c r="W24" s="32">
        <f t="shared" si="2"/>
        <v>12.741201431492843</v>
      </c>
    </row>
    <row r="25" spans="1:23" ht="46.5" customHeight="1">
      <c r="A25" s="33" t="s">
        <v>61</v>
      </c>
      <c r="B25" s="34" t="s">
        <v>53</v>
      </c>
      <c r="C25" s="30" t="s">
        <v>62</v>
      </c>
      <c r="D25" s="31">
        <v>36700</v>
      </c>
      <c r="E25" s="31">
        <v>0</v>
      </c>
      <c r="F25" s="31">
        <v>36700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36700</v>
      </c>
      <c r="M25" s="31">
        <v>0</v>
      </c>
      <c r="N25" s="31">
        <v>2786.29</v>
      </c>
      <c r="O25" s="31">
        <v>0</v>
      </c>
      <c r="P25" s="31">
        <v>2786.29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2786.29</v>
      </c>
      <c r="W25" s="32">
        <f t="shared" si="2"/>
        <v>7.592070844686647</v>
      </c>
    </row>
    <row r="26" spans="1:23" ht="15">
      <c r="A26" s="33" t="s">
        <v>142</v>
      </c>
      <c r="B26" s="34"/>
      <c r="C26" s="30" t="s">
        <v>143</v>
      </c>
      <c r="D26" s="31"/>
      <c r="E26" s="31"/>
      <c r="F26" s="31"/>
      <c r="G26" s="31"/>
      <c r="H26" s="31"/>
      <c r="I26" s="31"/>
      <c r="J26" s="31"/>
      <c r="K26" s="31"/>
      <c r="L26" s="31">
        <f>L27+L28</f>
        <v>158900</v>
      </c>
      <c r="M26" s="31">
        <f aca="true" t="shared" si="7" ref="M26:V26">M27+M28</f>
        <v>0</v>
      </c>
      <c r="N26" s="31">
        <f t="shared" si="7"/>
        <v>22135.5</v>
      </c>
      <c r="O26" s="31">
        <f t="shared" si="7"/>
        <v>0</v>
      </c>
      <c r="P26" s="31">
        <f t="shared" si="7"/>
        <v>22135.5</v>
      </c>
      <c r="Q26" s="31">
        <f t="shared" si="7"/>
        <v>0</v>
      </c>
      <c r="R26" s="31">
        <f t="shared" si="7"/>
        <v>0</v>
      </c>
      <c r="S26" s="31">
        <f t="shared" si="7"/>
        <v>0</v>
      </c>
      <c r="T26" s="31">
        <f t="shared" si="7"/>
        <v>0</v>
      </c>
      <c r="U26" s="31">
        <f t="shared" si="7"/>
        <v>0</v>
      </c>
      <c r="V26" s="31">
        <f t="shared" si="7"/>
        <v>22135.5</v>
      </c>
      <c r="W26" s="32">
        <f t="shared" si="2"/>
        <v>13.930459408432977</v>
      </c>
    </row>
    <row r="27" spans="1:23" ht="91.5" customHeight="1">
      <c r="A27" s="33" t="s">
        <v>63</v>
      </c>
      <c r="B27" s="34" t="s">
        <v>53</v>
      </c>
      <c r="C27" s="30" t="s">
        <v>64</v>
      </c>
      <c r="D27" s="31">
        <v>152700</v>
      </c>
      <c r="E27" s="31">
        <v>0</v>
      </c>
      <c r="F27" s="31">
        <v>152700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152700</v>
      </c>
      <c r="M27" s="31">
        <v>0</v>
      </c>
      <c r="N27" s="31">
        <v>17537.5</v>
      </c>
      <c r="O27" s="31">
        <v>0</v>
      </c>
      <c r="P27" s="31">
        <v>17537.5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17537.5</v>
      </c>
      <c r="W27" s="32">
        <f t="shared" si="2"/>
        <v>11.484937786509496</v>
      </c>
    </row>
    <row r="28" spans="1:23" ht="95.25" customHeight="1">
      <c r="A28" s="33" t="s">
        <v>65</v>
      </c>
      <c r="B28" s="34" t="s">
        <v>53</v>
      </c>
      <c r="C28" s="30" t="s">
        <v>66</v>
      </c>
      <c r="D28" s="31">
        <v>6200</v>
      </c>
      <c r="E28" s="31">
        <v>0</v>
      </c>
      <c r="F28" s="31">
        <v>6200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6200</v>
      </c>
      <c r="M28" s="31">
        <v>0</v>
      </c>
      <c r="N28" s="31">
        <v>4598</v>
      </c>
      <c r="O28" s="31">
        <v>0</v>
      </c>
      <c r="P28" s="31">
        <v>4598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4598</v>
      </c>
      <c r="W28" s="32">
        <f t="shared" si="2"/>
        <v>74.16129032258064</v>
      </c>
    </row>
    <row r="29" spans="1:23" ht="76.5" customHeight="1">
      <c r="A29" s="33" t="s">
        <v>67</v>
      </c>
      <c r="B29" s="34" t="s">
        <v>53</v>
      </c>
      <c r="C29" s="30" t="s">
        <v>68</v>
      </c>
      <c r="D29" s="31">
        <v>16600</v>
      </c>
      <c r="E29" s="31">
        <v>0</v>
      </c>
      <c r="F29" s="31">
        <v>16600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16600</v>
      </c>
      <c r="M29" s="31">
        <v>0</v>
      </c>
      <c r="N29" s="31">
        <v>1620</v>
      </c>
      <c r="O29" s="31">
        <v>0</v>
      </c>
      <c r="P29" s="31">
        <v>1620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1620</v>
      </c>
      <c r="W29" s="32">
        <f t="shared" si="2"/>
        <v>9.759036144578314</v>
      </c>
    </row>
    <row r="30" spans="1:23" ht="15">
      <c r="A30" s="33" t="s">
        <v>144</v>
      </c>
      <c r="B30" s="34"/>
      <c r="C30" s="30" t="s">
        <v>147</v>
      </c>
      <c r="D30" s="31"/>
      <c r="E30" s="31"/>
      <c r="F30" s="31"/>
      <c r="G30" s="31"/>
      <c r="H30" s="31"/>
      <c r="I30" s="31"/>
      <c r="J30" s="31"/>
      <c r="K30" s="31"/>
      <c r="L30" s="31">
        <f>SUM(L31:L33)</f>
        <v>73800</v>
      </c>
      <c r="M30" s="31">
        <f aca="true" t="shared" si="8" ref="M30:V30">SUM(M31:M33)</f>
        <v>0</v>
      </c>
      <c r="N30" s="31">
        <f t="shared" si="8"/>
        <v>22689.17</v>
      </c>
      <c r="O30" s="31">
        <f t="shared" si="8"/>
        <v>0</v>
      </c>
      <c r="P30" s="31">
        <f t="shared" si="8"/>
        <v>22689.17</v>
      </c>
      <c r="Q30" s="31">
        <f t="shared" si="8"/>
        <v>0</v>
      </c>
      <c r="R30" s="31">
        <f t="shared" si="8"/>
        <v>0</v>
      </c>
      <c r="S30" s="31">
        <f t="shared" si="8"/>
        <v>0</v>
      </c>
      <c r="T30" s="31">
        <f t="shared" si="8"/>
        <v>0</v>
      </c>
      <c r="U30" s="31">
        <f t="shared" si="8"/>
        <v>0</v>
      </c>
      <c r="V30" s="31">
        <f t="shared" si="8"/>
        <v>22689.17</v>
      </c>
      <c r="W30" s="32">
        <f t="shared" si="2"/>
        <v>30.74413279132791</v>
      </c>
    </row>
    <row r="31" spans="1:23" ht="98.25" customHeight="1">
      <c r="A31" s="33" t="s">
        <v>69</v>
      </c>
      <c r="B31" s="34" t="s">
        <v>53</v>
      </c>
      <c r="C31" s="30" t="s">
        <v>70</v>
      </c>
      <c r="D31" s="31">
        <v>25500</v>
      </c>
      <c r="E31" s="31">
        <v>0</v>
      </c>
      <c r="F31" s="31">
        <v>25500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25500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2">
        <f t="shared" si="2"/>
        <v>0</v>
      </c>
    </row>
    <row r="32" spans="1:23" ht="75">
      <c r="A32" s="33" t="s">
        <v>71</v>
      </c>
      <c r="B32" s="34" t="s">
        <v>53</v>
      </c>
      <c r="C32" s="30" t="s">
        <v>72</v>
      </c>
      <c r="D32" s="31">
        <v>28300</v>
      </c>
      <c r="E32" s="31">
        <v>0</v>
      </c>
      <c r="F32" s="31">
        <v>28300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28300</v>
      </c>
      <c r="M32" s="31">
        <v>0</v>
      </c>
      <c r="N32" s="31">
        <v>22689.17</v>
      </c>
      <c r="O32" s="31">
        <v>0</v>
      </c>
      <c r="P32" s="31">
        <v>22689.17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22689.17</v>
      </c>
      <c r="W32" s="32">
        <f t="shared" si="2"/>
        <v>80.17374558303885</v>
      </c>
    </row>
    <row r="33" spans="1:23" ht="60">
      <c r="A33" s="33" t="s">
        <v>73</v>
      </c>
      <c r="B33" s="34" t="s">
        <v>53</v>
      </c>
      <c r="C33" s="30" t="s">
        <v>74</v>
      </c>
      <c r="D33" s="31">
        <v>20000</v>
      </c>
      <c r="E33" s="31">
        <v>0</v>
      </c>
      <c r="F33" s="31">
        <v>20000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20000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2">
        <f t="shared" si="2"/>
        <v>0</v>
      </c>
    </row>
    <row r="34" spans="1:23" ht="15">
      <c r="A34" s="33" t="s">
        <v>145</v>
      </c>
      <c r="B34" s="34"/>
      <c r="C34" s="30" t="s">
        <v>146</v>
      </c>
      <c r="D34" s="31"/>
      <c r="E34" s="31"/>
      <c r="F34" s="31"/>
      <c r="G34" s="31"/>
      <c r="H34" s="31"/>
      <c r="I34" s="31"/>
      <c r="J34" s="31"/>
      <c r="K34" s="31"/>
      <c r="L34" s="31">
        <f>SUM(L35:L37)</f>
        <v>1466800</v>
      </c>
      <c r="M34" s="31">
        <f aca="true" t="shared" si="9" ref="M34:V34">SUM(M35:M37)</f>
        <v>0</v>
      </c>
      <c r="N34" s="31">
        <f t="shared" si="9"/>
        <v>346130</v>
      </c>
      <c r="O34" s="31">
        <f t="shared" si="9"/>
        <v>0</v>
      </c>
      <c r="P34" s="31">
        <f t="shared" si="9"/>
        <v>346130</v>
      </c>
      <c r="Q34" s="31">
        <f t="shared" si="9"/>
        <v>0</v>
      </c>
      <c r="R34" s="31">
        <f t="shared" si="9"/>
        <v>0</v>
      </c>
      <c r="S34" s="31">
        <f t="shared" si="9"/>
        <v>0</v>
      </c>
      <c r="T34" s="31">
        <f t="shared" si="9"/>
        <v>0</v>
      </c>
      <c r="U34" s="31">
        <f t="shared" si="9"/>
        <v>0</v>
      </c>
      <c r="V34" s="31">
        <f t="shared" si="9"/>
        <v>346130</v>
      </c>
      <c r="W34" s="32">
        <f t="shared" si="2"/>
        <v>23.597627488410144</v>
      </c>
    </row>
    <row r="35" spans="1:23" ht="30">
      <c r="A35" s="33" t="s">
        <v>75</v>
      </c>
      <c r="B35" s="34" t="s">
        <v>53</v>
      </c>
      <c r="C35" s="30" t="s">
        <v>76</v>
      </c>
      <c r="D35" s="31">
        <v>1203900</v>
      </c>
      <c r="E35" s="31">
        <v>0</v>
      </c>
      <c r="F35" s="31">
        <v>1203900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1203900</v>
      </c>
      <c r="M35" s="31">
        <v>0</v>
      </c>
      <c r="N35" s="31">
        <v>296530</v>
      </c>
      <c r="O35" s="31">
        <v>0</v>
      </c>
      <c r="P35" s="31">
        <v>296530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296530</v>
      </c>
      <c r="W35" s="32">
        <f t="shared" si="2"/>
        <v>24.630783287648477</v>
      </c>
    </row>
    <row r="36" spans="1:23" ht="15">
      <c r="A36" s="33" t="s">
        <v>77</v>
      </c>
      <c r="B36" s="34" t="s">
        <v>53</v>
      </c>
      <c r="C36" s="30" t="s">
        <v>78</v>
      </c>
      <c r="D36" s="31">
        <v>213300</v>
      </c>
      <c r="E36" s="31">
        <v>0</v>
      </c>
      <c r="F36" s="31">
        <v>213300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213300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2">
        <f t="shared" si="2"/>
        <v>0</v>
      </c>
    </row>
    <row r="37" spans="1:23" ht="45">
      <c r="A37" s="33" t="s">
        <v>79</v>
      </c>
      <c r="B37" s="34" t="s">
        <v>53</v>
      </c>
      <c r="C37" s="30" t="s">
        <v>80</v>
      </c>
      <c r="D37" s="31">
        <v>49600</v>
      </c>
      <c r="E37" s="31">
        <v>0</v>
      </c>
      <c r="F37" s="31">
        <v>49600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49600</v>
      </c>
      <c r="M37" s="31">
        <v>0</v>
      </c>
      <c r="N37" s="31">
        <v>49600</v>
      </c>
      <c r="O37" s="31">
        <v>0</v>
      </c>
      <c r="P37" s="31">
        <v>49600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49600</v>
      </c>
      <c r="W37" s="32">
        <f t="shared" si="2"/>
        <v>100</v>
      </c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6" customHeight="1">
      <c r="A39" s="54"/>
      <c r="B39" s="54"/>
      <c r="C39" s="54"/>
      <c r="D39" s="54"/>
      <c r="E39" s="54"/>
      <c r="F39" s="54"/>
      <c r="G39" s="54"/>
      <c r="H39" s="54"/>
      <c r="I39" s="54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  <c r="V39" s="1"/>
      <c r="W39" s="3"/>
    </row>
  </sheetData>
  <sheetProtection/>
  <mergeCells count="11">
    <mergeCell ref="A39:I39"/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7874015748031497" right="0" top="0.5905511811023623" bottom="0.5905511811023623" header="0.3937007874015748" footer="0.5118110236220472"/>
  <pageSetup fitToHeight="1000" horizontalDpi="600" verticalDpi="600" orientation="portrait" paperSize="9" scale="80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zoomScalePageLayoutView="0" workbookViewId="0" topLeftCell="A1">
      <selection activeCell="Z13" sqref="Z13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10.00390625" style="0" hidden="1" customWidth="1"/>
    <col min="5" max="6" width="15.7109375" style="0" hidden="1" customWidth="1"/>
    <col min="7" max="7" width="6.57421875" style="0" hidden="1" customWidth="1"/>
    <col min="8" max="11" width="15.7109375" style="0" hidden="1" customWidth="1"/>
    <col min="12" max="12" width="15.7109375" style="0" customWidth="1"/>
    <col min="13" max="13" width="2.7109375" style="0" hidden="1" customWidth="1"/>
    <col min="14" max="16" width="15.7109375" style="0" hidden="1" customWidth="1"/>
    <col min="17" max="17" width="14.421875" style="0" hidden="1" customWidth="1"/>
    <col min="18" max="21" width="15.7109375" style="0" hidden="1" customWidth="1"/>
    <col min="22" max="22" width="15.7109375" style="0" customWidth="1"/>
    <col min="23" max="23" width="6.8515625" style="0" customWidth="1"/>
  </cols>
  <sheetData>
    <row r="1" spans="1:23" ht="15.75" customHeight="1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1"/>
      <c r="U1" s="11"/>
      <c r="V1" s="11"/>
      <c r="W1" s="11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42" customHeight="1">
      <c r="A3" s="55" t="s">
        <v>16</v>
      </c>
      <c r="B3" s="46" t="s">
        <v>17</v>
      </c>
      <c r="C3" s="46" t="s">
        <v>82</v>
      </c>
      <c r="D3" s="48" t="s">
        <v>19</v>
      </c>
      <c r="E3" s="49"/>
      <c r="F3" s="49"/>
      <c r="G3" s="49"/>
      <c r="H3" s="49"/>
      <c r="I3" s="49"/>
      <c r="J3" s="49"/>
      <c r="K3" s="49"/>
      <c r="L3" s="49"/>
      <c r="M3" s="50"/>
      <c r="N3" s="51" t="s">
        <v>20</v>
      </c>
      <c r="O3" s="52"/>
      <c r="P3" s="52"/>
      <c r="Q3" s="52"/>
      <c r="R3" s="52"/>
      <c r="S3" s="52"/>
      <c r="T3" s="52"/>
      <c r="U3" s="52"/>
      <c r="V3" s="52"/>
      <c r="W3" s="53"/>
    </row>
    <row r="4" spans="1:23" ht="409.5" hidden="1">
      <c r="A4" s="56"/>
      <c r="B4" s="47"/>
      <c r="C4" s="47"/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8" t="s">
        <v>26</v>
      </c>
      <c r="J4" s="28" t="s">
        <v>27</v>
      </c>
      <c r="K4" s="28" t="s">
        <v>28</v>
      </c>
      <c r="L4" s="28" t="s">
        <v>29</v>
      </c>
      <c r="M4" s="27" t="s">
        <v>30</v>
      </c>
      <c r="N4" s="27" t="s">
        <v>21</v>
      </c>
      <c r="O4" s="27" t="s">
        <v>22</v>
      </c>
      <c r="P4" s="27" t="s">
        <v>31</v>
      </c>
      <c r="Q4" s="27" t="s">
        <v>24</v>
      </c>
      <c r="R4" s="27" t="s">
        <v>25</v>
      </c>
      <c r="S4" s="28" t="s">
        <v>26</v>
      </c>
      <c r="T4" s="28" t="s">
        <v>27</v>
      </c>
      <c r="U4" s="28" t="s">
        <v>28</v>
      </c>
      <c r="V4" s="28" t="s">
        <v>29</v>
      </c>
      <c r="W4" s="27" t="s">
        <v>30</v>
      </c>
    </row>
    <row r="5" spans="1:23" ht="15" customHeight="1" thickBot="1">
      <c r="A5" s="35" t="s">
        <v>32</v>
      </c>
      <c r="B5" s="36" t="s">
        <v>33</v>
      </c>
      <c r="C5" s="36">
        <v>2</v>
      </c>
      <c r="D5" s="28" t="s">
        <v>35</v>
      </c>
      <c r="E5" s="28" t="s">
        <v>36</v>
      </c>
      <c r="F5" s="28" t="s">
        <v>37</v>
      </c>
      <c r="G5" s="28" t="s">
        <v>38</v>
      </c>
      <c r="H5" s="28" t="s">
        <v>39</v>
      </c>
      <c r="I5" s="28" t="s">
        <v>40</v>
      </c>
      <c r="J5" s="28" t="s">
        <v>41</v>
      </c>
      <c r="K5" s="28" t="s">
        <v>42</v>
      </c>
      <c r="L5" s="28">
        <v>3</v>
      </c>
      <c r="M5" s="28" t="s">
        <v>43</v>
      </c>
      <c r="N5" s="28" t="s">
        <v>44</v>
      </c>
      <c r="O5" s="28" t="s">
        <v>45</v>
      </c>
      <c r="P5" s="28" t="s">
        <v>46</v>
      </c>
      <c r="Q5" s="28" t="s">
        <v>47</v>
      </c>
      <c r="R5" s="28" t="s">
        <v>48</v>
      </c>
      <c r="S5" s="28" t="s">
        <v>49</v>
      </c>
      <c r="T5" s="28" t="s">
        <v>50</v>
      </c>
      <c r="U5" s="28" t="s">
        <v>51</v>
      </c>
      <c r="V5" s="28">
        <v>4</v>
      </c>
      <c r="W5" s="28">
        <v>5</v>
      </c>
    </row>
    <row r="6" spans="1:23" ht="30">
      <c r="A6" s="29" t="s">
        <v>83</v>
      </c>
      <c r="B6" s="30" t="s">
        <v>84</v>
      </c>
      <c r="C6" s="30" t="s">
        <v>54</v>
      </c>
      <c r="D6" s="31">
        <v>1754600</v>
      </c>
      <c r="E6" s="31">
        <v>0</v>
      </c>
      <c r="F6" s="31">
        <v>1754600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f>L7+L18+L24+L27+L30+L34</f>
        <v>1754600</v>
      </c>
      <c r="M6" s="31">
        <f aca="true" t="shared" si="0" ref="M6:V6">M7+M18+M24+M27+M30+M34</f>
        <v>0</v>
      </c>
      <c r="N6" s="31">
        <f t="shared" si="0"/>
        <v>337269.24</v>
      </c>
      <c r="O6" s="31">
        <f t="shared" si="0"/>
        <v>0</v>
      </c>
      <c r="P6" s="31">
        <f t="shared" si="0"/>
        <v>337269.24</v>
      </c>
      <c r="Q6" s="31">
        <f t="shared" si="0"/>
        <v>0</v>
      </c>
      <c r="R6" s="31">
        <f t="shared" si="0"/>
        <v>0</v>
      </c>
      <c r="S6" s="31">
        <f t="shared" si="0"/>
        <v>0</v>
      </c>
      <c r="T6" s="31">
        <f t="shared" si="0"/>
        <v>0</v>
      </c>
      <c r="U6" s="31">
        <f t="shared" si="0"/>
        <v>0</v>
      </c>
      <c r="V6" s="31">
        <f t="shared" si="0"/>
        <v>337269.24</v>
      </c>
      <c r="W6" s="32">
        <f>V6/L6*100</f>
        <v>19.22200159580531</v>
      </c>
    </row>
    <row r="7" spans="1:23" ht="15">
      <c r="A7" s="37" t="s">
        <v>148</v>
      </c>
      <c r="B7" s="38"/>
      <c r="C7" s="30" t="s">
        <v>149</v>
      </c>
      <c r="D7" s="31"/>
      <c r="E7" s="31"/>
      <c r="F7" s="31"/>
      <c r="G7" s="31"/>
      <c r="H7" s="31"/>
      <c r="I7" s="31"/>
      <c r="J7" s="31"/>
      <c r="K7" s="31"/>
      <c r="L7" s="31">
        <f>L8+L14+L16</f>
        <v>479600</v>
      </c>
      <c r="M7" s="31">
        <f aca="true" t="shared" si="1" ref="M7:V7">M8+M14+M16</f>
        <v>0</v>
      </c>
      <c r="N7" s="31">
        <f t="shared" si="1"/>
        <v>83902.62</v>
      </c>
      <c r="O7" s="31">
        <f t="shared" si="1"/>
        <v>0</v>
      </c>
      <c r="P7" s="31">
        <f t="shared" si="1"/>
        <v>83902.62</v>
      </c>
      <c r="Q7" s="31">
        <f t="shared" si="1"/>
        <v>0</v>
      </c>
      <c r="R7" s="31">
        <f t="shared" si="1"/>
        <v>0</v>
      </c>
      <c r="S7" s="31">
        <f t="shared" si="1"/>
        <v>0</v>
      </c>
      <c r="T7" s="31">
        <f t="shared" si="1"/>
        <v>0</v>
      </c>
      <c r="U7" s="31">
        <f t="shared" si="1"/>
        <v>0</v>
      </c>
      <c r="V7" s="31">
        <f t="shared" si="1"/>
        <v>83902.62</v>
      </c>
      <c r="W7" s="32">
        <f aca="true" t="shared" si="2" ref="W7:W37">V7/L7*100</f>
        <v>17.49429107589658</v>
      </c>
    </row>
    <row r="8" spans="1:23" ht="60">
      <c r="A8" s="29" t="s">
        <v>150</v>
      </c>
      <c r="B8" s="30"/>
      <c r="C8" s="30" t="s">
        <v>151</v>
      </c>
      <c r="D8" s="31"/>
      <c r="E8" s="31"/>
      <c r="F8" s="31"/>
      <c r="G8" s="31"/>
      <c r="H8" s="31"/>
      <c r="I8" s="31"/>
      <c r="J8" s="31"/>
      <c r="K8" s="31"/>
      <c r="L8" s="31">
        <f>SUM(L9:L13)</f>
        <v>464600</v>
      </c>
      <c r="M8" s="31">
        <f aca="true" t="shared" si="3" ref="M8:V8">SUM(M9:M13)</f>
        <v>0</v>
      </c>
      <c r="N8" s="31">
        <f t="shared" si="3"/>
        <v>73902.62</v>
      </c>
      <c r="O8" s="31">
        <f t="shared" si="3"/>
        <v>0</v>
      </c>
      <c r="P8" s="31">
        <f t="shared" si="3"/>
        <v>73902.62</v>
      </c>
      <c r="Q8" s="31">
        <f t="shared" si="3"/>
        <v>0</v>
      </c>
      <c r="R8" s="31">
        <f t="shared" si="3"/>
        <v>0</v>
      </c>
      <c r="S8" s="31">
        <f t="shared" si="3"/>
        <v>0</v>
      </c>
      <c r="T8" s="31">
        <f t="shared" si="3"/>
        <v>0</v>
      </c>
      <c r="U8" s="31">
        <f t="shared" si="3"/>
        <v>0</v>
      </c>
      <c r="V8" s="31">
        <f t="shared" si="3"/>
        <v>73902.62</v>
      </c>
      <c r="W8" s="32">
        <f t="shared" si="2"/>
        <v>15.906719758932415</v>
      </c>
    </row>
    <row r="9" spans="1:23" ht="15">
      <c r="A9" s="33" t="s">
        <v>85</v>
      </c>
      <c r="B9" s="34" t="s">
        <v>84</v>
      </c>
      <c r="C9" s="30" t="s">
        <v>86</v>
      </c>
      <c r="D9" s="31">
        <v>304300</v>
      </c>
      <c r="E9" s="31">
        <v>0</v>
      </c>
      <c r="F9" s="31">
        <v>304300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304300</v>
      </c>
      <c r="M9" s="31">
        <v>0</v>
      </c>
      <c r="N9" s="31">
        <v>55470</v>
      </c>
      <c r="O9" s="31">
        <v>0</v>
      </c>
      <c r="P9" s="31">
        <v>55470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55470</v>
      </c>
      <c r="W9" s="32">
        <f t="shared" si="2"/>
        <v>18.22872165626027</v>
      </c>
    </row>
    <row r="10" spans="1:23" ht="15">
      <c r="A10" s="33" t="s">
        <v>87</v>
      </c>
      <c r="B10" s="34" t="s">
        <v>84</v>
      </c>
      <c r="C10" s="30" t="s">
        <v>88</v>
      </c>
      <c r="D10" s="31">
        <v>91900</v>
      </c>
      <c r="E10" s="31">
        <v>0</v>
      </c>
      <c r="F10" s="31">
        <v>91900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91900</v>
      </c>
      <c r="M10" s="31">
        <v>0</v>
      </c>
      <c r="N10" s="31">
        <v>18432.62</v>
      </c>
      <c r="O10" s="31">
        <v>0</v>
      </c>
      <c r="P10" s="31">
        <v>18432.62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18432.62</v>
      </c>
      <c r="W10" s="32">
        <f t="shared" si="2"/>
        <v>20.05725788900979</v>
      </c>
    </row>
    <row r="11" spans="1:23" ht="15">
      <c r="A11" s="33" t="s">
        <v>89</v>
      </c>
      <c r="B11" s="34" t="s">
        <v>84</v>
      </c>
      <c r="C11" s="30" t="s">
        <v>90</v>
      </c>
      <c r="D11" s="31">
        <v>9000</v>
      </c>
      <c r="E11" s="31">
        <v>0</v>
      </c>
      <c r="F11" s="31">
        <v>9000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9000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2">
        <f t="shared" si="2"/>
        <v>0</v>
      </c>
    </row>
    <row r="12" spans="1:23" ht="15">
      <c r="A12" s="33" t="s">
        <v>91</v>
      </c>
      <c r="B12" s="34" t="s">
        <v>84</v>
      </c>
      <c r="C12" s="30" t="s">
        <v>92</v>
      </c>
      <c r="D12" s="31">
        <v>48800</v>
      </c>
      <c r="E12" s="31">
        <v>0</v>
      </c>
      <c r="F12" s="31">
        <v>48800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48800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2">
        <f t="shared" si="2"/>
        <v>0</v>
      </c>
    </row>
    <row r="13" spans="1:23" ht="15">
      <c r="A13" s="33" t="s">
        <v>93</v>
      </c>
      <c r="B13" s="34" t="s">
        <v>84</v>
      </c>
      <c r="C13" s="30" t="s">
        <v>94</v>
      </c>
      <c r="D13" s="31">
        <v>10600</v>
      </c>
      <c r="E13" s="31">
        <v>0</v>
      </c>
      <c r="F13" s="31">
        <v>10600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10600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2">
        <f t="shared" si="2"/>
        <v>0</v>
      </c>
    </row>
    <row r="14" spans="1:23" ht="15">
      <c r="A14" s="39" t="s">
        <v>152</v>
      </c>
      <c r="B14" s="40"/>
      <c r="C14" s="30" t="s">
        <v>153</v>
      </c>
      <c r="D14" s="31"/>
      <c r="E14" s="31"/>
      <c r="F14" s="31"/>
      <c r="G14" s="31"/>
      <c r="H14" s="31"/>
      <c r="I14" s="31"/>
      <c r="J14" s="31"/>
      <c r="K14" s="31"/>
      <c r="L14" s="31">
        <f>L15</f>
        <v>5000</v>
      </c>
      <c r="M14" s="31">
        <f aca="true" t="shared" si="4" ref="M14:V14">M15</f>
        <v>0</v>
      </c>
      <c r="N14" s="31">
        <f t="shared" si="4"/>
        <v>0</v>
      </c>
      <c r="O14" s="31">
        <f t="shared" si="4"/>
        <v>0</v>
      </c>
      <c r="P14" s="31">
        <f t="shared" si="4"/>
        <v>0</v>
      </c>
      <c r="Q14" s="31">
        <f t="shared" si="4"/>
        <v>0</v>
      </c>
      <c r="R14" s="31">
        <f t="shared" si="4"/>
        <v>0</v>
      </c>
      <c r="S14" s="31">
        <f t="shared" si="4"/>
        <v>0</v>
      </c>
      <c r="T14" s="31">
        <f t="shared" si="4"/>
        <v>0</v>
      </c>
      <c r="U14" s="31">
        <f t="shared" si="4"/>
        <v>0</v>
      </c>
      <c r="V14" s="31">
        <f t="shared" si="4"/>
        <v>0</v>
      </c>
      <c r="W14" s="32">
        <f t="shared" si="2"/>
        <v>0</v>
      </c>
    </row>
    <row r="15" spans="1:23" ht="15">
      <c r="A15" s="33" t="s">
        <v>93</v>
      </c>
      <c r="B15" s="34" t="s">
        <v>84</v>
      </c>
      <c r="C15" s="30" t="s">
        <v>95</v>
      </c>
      <c r="D15" s="31">
        <v>5000</v>
      </c>
      <c r="E15" s="31">
        <v>0</v>
      </c>
      <c r="F15" s="31">
        <v>5000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5000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2">
        <f t="shared" si="2"/>
        <v>0</v>
      </c>
    </row>
    <row r="16" spans="1:23" ht="15">
      <c r="A16" s="33" t="s">
        <v>175</v>
      </c>
      <c r="B16" s="34"/>
      <c r="C16" s="30" t="s">
        <v>174</v>
      </c>
      <c r="D16" s="31"/>
      <c r="E16" s="31"/>
      <c r="F16" s="31"/>
      <c r="G16" s="31"/>
      <c r="H16" s="31"/>
      <c r="I16" s="31"/>
      <c r="J16" s="31"/>
      <c r="K16" s="31"/>
      <c r="L16" s="31">
        <f>L17</f>
        <v>10000</v>
      </c>
      <c r="M16" s="31">
        <f aca="true" t="shared" si="5" ref="M16:V16">M17</f>
        <v>0</v>
      </c>
      <c r="N16" s="31">
        <f t="shared" si="5"/>
        <v>10000</v>
      </c>
      <c r="O16" s="31">
        <f t="shared" si="5"/>
        <v>0</v>
      </c>
      <c r="P16" s="31">
        <f t="shared" si="5"/>
        <v>10000</v>
      </c>
      <c r="Q16" s="31">
        <f t="shared" si="5"/>
        <v>0</v>
      </c>
      <c r="R16" s="31">
        <f t="shared" si="5"/>
        <v>0</v>
      </c>
      <c r="S16" s="31">
        <f t="shared" si="5"/>
        <v>0</v>
      </c>
      <c r="T16" s="31">
        <f t="shared" si="5"/>
        <v>0</v>
      </c>
      <c r="U16" s="31">
        <f t="shared" si="5"/>
        <v>0</v>
      </c>
      <c r="V16" s="31">
        <f t="shared" si="5"/>
        <v>10000</v>
      </c>
      <c r="W16" s="32">
        <f t="shared" si="2"/>
        <v>100</v>
      </c>
    </row>
    <row r="17" spans="1:23" ht="15">
      <c r="A17" s="33" t="s">
        <v>93</v>
      </c>
      <c r="B17" s="34" t="s">
        <v>84</v>
      </c>
      <c r="C17" s="30" t="s">
        <v>96</v>
      </c>
      <c r="D17" s="31">
        <v>10000</v>
      </c>
      <c r="E17" s="31">
        <v>0</v>
      </c>
      <c r="F17" s="31">
        <v>10000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10000</v>
      </c>
      <c r="M17" s="31">
        <v>0</v>
      </c>
      <c r="N17" s="31">
        <v>10000</v>
      </c>
      <c r="O17" s="31">
        <v>0</v>
      </c>
      <c r="P17" s="31">
        <v>10000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10000</v>
      </c>
      <c r="W17" s="32">
        <f t="shared" si="2"/>
        <v>100</v>
      </c>
    </row>
    <row r="18" spans="1:23" ht="15">
      <c r="A18" s="39" t="s">
        <v>154</v>
      </c>
      <c r="B18" s="40"/>
      <c r="C18" s="30" t="s">
        <v>155</v>
      </c>
      <c r="D18" s="31"/>
      <c r="E18" s="31"/>
      <c r="F18" s="31"/>
      <c r="G18" s="31"/>
      <c r="H18" s="31"/>
      <c r="I18" s="31"/>
      <c r="J18" s="31"/>
      <c r="K18" s="31"/>
      <c r="L18" s="31">
        <f>L19</f>
        <v>49600</v>
      </c>
      <c r="M18" s="31">
        <f aca="true" t="shared" si="6" ref="M18:V18">M19</f>
        <v>0</v>
      </c>
      <c r="N18" s="31">
        <f t="shared" si="6"/>
        <v>6379.97</v>
      </c>
      <c r="O18" s="31">
        <f t="shared" si="6"/>
        <v>0</v>
      </c>
      <c r="P18" s="31">
        <f t="shared" si="6"/>
        <v>6379.97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6379.97</v>
      </c>
      <c r="W18" s="32">
        <f t="shared" si="2"/>
        <v>12.862842741935484</v>
      </c>
    </row>
    <row r="19" spans="1:23" ht="15">
      <c r="A19" s="39" t="s">
        <v>156</v>
      </c>
      <c r="B19" s="40"/>
      <c r="C19" s="30" t="s">
        <v>157</v>
      </c>
      <c r="D19" s="31"/>
      <c r="E19" s="31"/>
      <c r="F19" s="31"/>
      <c r="G19" s="31"/>
      <c r="H19" s="31"/>
      <c r="I19" s="31"/>
      <c r="J19" s="31"/>
      <c r="K19" s="31"/>
      <c r="L19" s="31">
        <f>SUM(L20:L23)</f>
        <v>49600</v>
      </c>
      <c r="M19" s="31">
        <f aca="true" t="shared" si="7" ref="M19:V19">SUM(M20:M23)</f>
        <v>0</v>
      </c>
      <c r="N19" s="31">
        <f t="shared" si="7"/>
        <v>6379.97</v>
      </c>
      <c r="O19" s="31">
        <f t="shared" si="7"/>
        <v>0</v>
      </c>
      <c r="P19" s="31">
        <f t="shared" si="7"/>
        <v>6379.97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6379.97</v>
      </c>
      <c r="W19" s="32">
        <f t="shared" si="2"/>
        <v>12.862842741935484</v>
      </c>
    </row>
    <row r="20" spans="1:23" ht="15">
      <c r="A20" s="33" t="s">
        <v>85</v>
      </c>
      <c r="B20" s="34" t="s">
        <v>84</v>
      </c>
      <c r="C20" s="30" t="s">
        <v>97</v>
      </c>
      <c r="D20" s="31">
        <v>33800</v>
      </c>
      <c r="E20" s="31">
        <v>0</v>
      </c>
      <c r="F20" s="31">
        <v>33800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33800</v>
      </c>
      <c r="M20" s="31">
        <v>0</v>
      </c>
      <c r="N20" s="31">
        <v>5132.08</v>
      </c>
      <c r="O20" s="31">
        <v>0</v>
      </c>
      <c r="P20" s="31">
        <v>5132.08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5132.08</v>
      </c>
      <c r="W20" s="32">
        <f t="shared" si="2"/>
        <v>15.183668639053256</v>
      </c>
    </row>
    <row r="21" spans="1:23" ht="15">
      <c r="A21" s="33" t="s">
        <v>87</v>
      </c>
      <c r="B21" s="34" t="s">
        <v>84</v>
      </c>
      <c r="C21" s="30" t="s">
        <v>98</v>
      </c>
      <c r="D21" s="31">
        <v>10200</v>
      </c>
      <c r="E21" s="31">
        <v>0</v>
      </c>
      <c r="F21" s="31">
        <v>10200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10200</v>
      </c>
      <c r="M21" s="31">
        <v>0</v>
      </c>
      <c r="N21" s="31">
        <v>1247.89</v>
      </c>
      <c r="O21" s="31">
        <v>0</v>
      </c>
      <c r="P21" s="31">
        <v>1247.89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1247.89</v>
      </c>
      <c r="W21" s="32">
        <f t="shared" si="2"/>
        <v>12.23421568627451</v>
      </c>
    </row>
    <row r="22" spans="1:23" ht="15">
      <c r="A22" s="33" t="s">
        <v>99</v>
      </c>
      <c r="B22" s="34" t="s">
        <v>84</v>
      </c>
      <c r="C22" s="30" t="s">
        <v>100</v>
      </c>
      <c r="D22" s="31">
        <v>1400</v>
      </c>
      <c r="E22" s="31">
        <v>0</v>
      </c>
      <c r="F22" s="31">
        <v>1400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1400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2">
        <f t="shared" si="2"/>
        <v>0</v>
      </c>
    </row>
    <row r="23" spans="1:23" ht="15">
      <c r="A23" s="33" t="s">
        <v>101</v>
      </c>
      <c r="B23" s="34" t="s">
        <v>84</v>
      </c>
      <c r="C23" s="30" t="s">
        <v>102</v>
      </c>
      <c r="D23" s="31">
        <v>4200</v>
      </c>
      <c r="E23" s="31">
        <v>0</v>
      </c>
      <c r="F23" s="31">
        <v>4200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4200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2">
        <f t="shared" si="2"/>
        <v>0</v>
      </c>
    </row>
    <row r="24" spans="1:23" ht="15">
      <c r="A24" s="39" t="s">
        <v>158</v>
      </c>
      <c r="B24" s="40"/>
      <c r="C24" s="30" t="s">
        <v>159</v>
      </c>
      <c r="D24" s="31"/>
      <c r="E24" s="31"/>
      <c r="F24" s="31"/>
      <c r="G24" s="31"/>
      <c r="H24" s="31"/>
      <c r="I24" s="31"/>
      <c r="J24" s="31"/>
      <c r="K24" s="31"/>
      <c r="L24" s="31">
        <f>L25</f>
        <v>334800</v>
      </c>
      <c r="M24" s="31">
        <f aca="true" t="shared" si="8" ref="M24:V24">M25</f>
        <v>0</v>
      </c>
      <c r="N24" s="31">
        <f t="shared" si="8"/>
        <v>0</v>
      </c>
      <c r="O24" s="31">
        <f t="shared" si="8"/>
        <v>0</v>
      </c>
      <c r="P24" s="31">
        <f t="shared" si="8"/>
        <v>0</v>
      </c>
      <c r="Q24" s="31">
        <f t="shared" si="8"/>
        <v>0</v>
      </c>
      <c r="R24" s="31">
        <f t="shared" si="8"/>
        <v>0</v>
      </c>
      <c r="S24" s="31">
        <f t="shared" si="8"/>
        <v>0</v>
      </c>
      <c r="T24" s="31">
        <f t="shared" si="8"/>
        <v>0</v>
      </c>
      <c r="U24" s="31">
        <f t="shared" si="8"/>
        <v>0</v>
      </c>
      <c r="V24" s="31">
        <f t="shared" si="8"/>
        <v>0</v>
      </c>
      <c r="W24" s="32">
        <f t="shared" si="2"/>
        <v>0</v>
      </c>
    </row>
    <row r="25" spans="1:23" ht="15">
      <c r="A25" s="39" t="s">
        <v>160</v>
      </c>
      <c r="B25" s="40"/>
      <c r="C25" s="30" t="s">
        <v>161</v>
      </c>
      <c r="D25" s="31"/>
      <c r="E25" s="31"/>
      <c r="F25" s="31"/>
      <c r="G25" s="31"/>
      <c r="H25" s="31"/>
      <c r="I25" s="31"/>
      <c r="J25" s="31"/>
      <c r="K25" s="31"/>
      <c r="L25" s="31">
        <f>L26</f>
        <v>334800</v>
      </c>
      <c r="M25" s="31">
        <f aca="true" t="shared" si="9" ref="M25:V25">M26</f>
        <v>0</v>
      </c>
      <c r="N25" s="31">
        <f t="shared" si="9"/>
        <v>0</v>
      </c>
      <c r="O25" s="31">
        <f t="shared" si="9"/>
        <v>0</v>
      </c>
      <c r="P25" s="31">
        <f t="shared" si="9"/>
        <v>0</v>
      </c>
      <c r="Q25" s="31">
        <f t="shared" si="9"/>
        <v>0</v>
      </c>
      <c r="R25" s="31">
        <f t="shared" si="9"/>
        <v>0</v>
      </c>
      <c r="S25" s="31">
        <f t="shared" si="9"/>
        <v>0</v>
      </c>
      <c r="T25" s="31">
        <f t="shared" si="9"/>
        <v>0</v>
      </c>
      <c r="U25" s="31">
        <f t="shared" si="9"/>
        <v>0</v>
      </c>
      <c r="V25" s="31">
        <f t="shared" si="9"/>
        <v>0</v>
      </c>
      <c r="W25" s="32">
        <f t="shared" si="2"/>
        <v>0</v>
      </c>
    </row>
    <row r="26" spans="1:23" ht="15">
      <c r="A26" s="33" t="s">
        <v>103</v>
      </c>
      <c r="B26" s="34" t="s">
        <v>84</v>
      </c>
      <c r="C26" s="30" t="s">
        <v>104</v>
      </c>
      <c r="D26" s="31">
        <v>334800</v>
      </c>
      <c r="E26" s="31">
        <v>0</v>
      </c>
      <c r="F26" s="31">
        <v>334800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334800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2">
        <f t="shared" si="2"/>
        <v>0</v>
      </c>
    </row>
    <row r="27" spans="1:23" ht="15">
      <c r="A27" s="39" t="s">
        <v>162</v>
      </c>
      <c r="B27" s="40"/>
      <c r="C27" s="30" t="s">
        <v>163</v>
      </c>
      <c r="D27" s="31"/>
      <c r="E27" s="31"/>
      <c r="F27" s="31"/>
      <c r="G27" s="31"/>
      <c r="H27" s="31"/>
      <c r="I27" s="31"/>
      <c r="J27" s="31"/>
      <c r="K27" s="31"/>
      <c r="L27" s="31">
        <f>L28</f>
        <v>89300</v>
      </c>
      <c r="M27" s="31">
        <f aca="true" t="shared" si="10" ref="M27:V27">M28</f>
        <v>0</v>
      </c>
      <c r="N27" s="31">
        <f t="shared" si="10"/>
        <v>58123.85</v>
      </c>
      <c r="O27" s="31">
        <f t="shared" si="10"/>
        <v>0</v>
      </c>
      <c r="P27" s="31">
        <f t="shared" si="10"/>
        <v>58123.85</v>
      </c>
      <c r="Q27" s="31">
        <f t="shared" si="10"/>
        <v>0</v>
      </c>
      <c r="R27" s="31">
        <f t="shared" si="10"/>
        <v>0</v>
      </c>
      <c r="S27" s="31">
        <f t="shared" si="10"/>
        <v>0</v>
      </c>
      <c r="T27" s="31">
        <f t="shared" si="10"/>
        <v>0</v>
      </c>
      <c r="U27" s="31">
        <f t="shared" si="10"/>
        <v>0</v>
      </c>
      <c r="V27" s="31">
        <f t="shared" si="10"/>
        <v>58123.85</v>
      </c>
      <c r="W27" s="32">
        <f t="shared" si="2"/>
        <v>65.08829787234043</v>
      </c>
    </row>
    <row r="28" spans="1:23" ht="15">
      <c r="A28" s="39" t="s">
        <v>164</v>
      </c>
      <c r="B28" s="40"/>
      <c r="C28" s="30" t="s">
        <v>165</v>
      </c>
      <c r="D28" s="31"/>
      <c r="E28" s="31"/>
      <c r="F28" s="31"/>
      <c r="G28" s="31"/>
      <c r="H28" s="31"/>
      <c r="I28" s="31"/>
      <c r="J28" s="31"/>
      <c r="K28" s="31"/>
      <c r="L28" s="31">
        <f>L29</f>
        <v>89300</v>
      </c>
      <c r="M28" s="31">
        <f aca="true" t="shared" si="11" ref="M28:V28">M29</f>
        <v>0</v>
      </c>
      <c r="N28" s="31">
        <f t="shared" si="11"/>
        <v>58123.85</v>
      </c>
      <c r="O28" s="31">
        <f t="shared" si="11"/>
        <v>0</v>
      </c>
      <c r="P28" s="31">
        <f t="shared" si="11"/>
        <v>58123.85</v>
      </c>
      <c r="Q28" s="31">
        <f t="shared" si="11"/>
        <v>0</v>
      </c>
      <c r="R28" s="31">
        <f t="shared" si="11"/>
        <v>0</v>
      </c>
      <c r="S28" s="31">
        <f t="shared" si="11"/>
        <v>0</v>
      </c>
      <c r="T28" s="31">
        <f t="shared" si="11"/>
        <v>0</v>
      </c>
      <c r="U28" s="31">
        <f t="shared" si="11"/>
        <v>0</v>
      </c>
      <c r="V28" s="31">
        <f t="shared" si="11"/>
        <v>58123.85</v>
      </c>
      <c r="W28" s="32">
        <f t="shared" si="2"/>
        <v>65.08829787234043</v>
      </c>
    </row>
    <row r="29" spans="1:23" ht="15">
      <c r="A29" s="33" t="s">
        <v>91</v>
      </c>
      <c r="B29" s="34" t="s">
        <v>84</v>
      </c>
      <c r="C29" s="30" t="s">
        <v>105</v>
      </c>
      <c r="D29" s="31">
        <v>89300</v>
      </c>
      <c r="E29" s="31">
        <v>0</v>
      </c>
      <c r="F29" s="31">
        <v>89300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89300</v>
      </c>
      <c r="M29" s="31">
        <v>0</v>
      </c>
      <c r="N29" s="31">
        <v>58123.85</v>
      </c>
      <c r="O29" s="31">
        <v>0</v>
      </c>
      <c r="P29" s="31">
        <v>58123.85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58123.85</v>
      </c>
      <c r="W29" s="32">
        <f t="shared" si="2"/>
        <v>65.08829787234043</v>
      </c>
    </row>
    <row r="30" spans="1:23" ht="15">
      <c r="A30" s="39" t="s">
        <v>166</v>
      </c>
      <c r="B30" s="40"/>
      <c r="C30" s="30" t="s">
        <v>167</v>
      </c>
      <c r="D30" s="31"/>
      <c r="E30" s="31"/>
      <c r="F30" s="31"/>
      <c r="G30" s="31"/>
      <c r="H30" s="31"/>
      <c r="I30" s="31"/>
      <c r="J30" s="31"/>
      <c r="K30" s="31"/>
      <c r="L30" s="31">
        <f>L31</f>
        <v>794600</v>
      </c>
      <c r="M30" s="31">
        <f aca="true" t="shared" si="12" ref="M30:V30">M31</f>
        <v>0</v>
      </c>
      <c r="N30" s="31">
        <f t="shared" si="12"/>
        <v>188862.8</v>
      </c>
      <c r="O30" s="31">
        <f t="shared" si="12"/>
        <v>0</v>
      </c>
      <c r="P30" s="31">
        <f t="shared" si="12"/>
        <v>188862.8</v>
      </c>
      <c r="Q30" s="31">
        <f t="shared" si="12"/>
        <v>0</v>
      </c>
      <c r="R30" s="31">
        <f t="shared" si="12"/>
        <v>0</v>
      </c>
      <c r="S30" s="31">
        <f t="shared" si="12"/>
        <v>0</v>
      </c>
      <c r="T30" s="31">
        <f t="shared" si="12"/>
        <v>0</v>
      </c>
      <c r="U30" s="31">
        <f t="shared" si="12"/>
        <v>0</v>
      </c>
      <c r="V30" s="31">
        <f t="shared" si="12"/>
        <v>188862.8</v>
      </c>
      <c r="W30" s="32">
        <f t="shared" si="2"/>
        <v>23.768285930027684</v>
      </c>
    </row>
    <row r="31" spans="1:23" ht="15">
      <c r="A31" s="39" t="s">
        <v>168</v>
      </c>
      <c r="B31" s="40"/>
      <c r="C31" s="30" t="s">
        <v>169</v>
      </c>
      <c r="D31" s="31"/>
      <c r="E31" s="31"/>
      <c r="F31" s="31"/>
      <c r="G31" s="31"/>
      <c r="H31" s="31"/>
      <c r="I31" s="31"/>
      <c r="J31" s="31"/>
      <c r="K31" s="31"/>
      <c r="L31" s="31">
        <f>L32+L33</f>
        <v>794600</v>
      </c>
      <c r="M31" s="31">
        <f aca="true" t="shared" si="13" ref="M31:V31">M32+M33</f>
        <v>0</v>
      </c>
      <c r="N31" s="31">
        <f t="shared" si="13"/>
        <v>188862.8</v>
      </c>
      <c r="O31" s="31">
        <f t="shared" si="13"/>
        <v>0</v>
      </c>
      <c r="P31" s="31">
        <f t="shared" si="13"/>
        <v>188862.8</v>
      </c>
      <c r="Q31" s="31">
        <f t="shared" si="13"/>
        <v>0</v>
      </c>
      <c r="R31" s="31">
        <f t="shared" si="13"/>
        <v>0</v>
      </c>
      <c r="S31" s="31">
        <f t="shared" si="13"/>
        <v>0</v>
      </c>
      <c r="T31" s="31">
        <f t="shared" si="13"/>
        <v>0</v>
      </c>
      <c r="U31" s="31">
        <f t="shared" si="13"/>
        <v>0</v>
      </c>
      <c r="V31" s="31">
        <f t="shared" si="13"/>
        <v>188862.8</v>
      </c>
      <c r="W31" s="32">
        <f t="shared" si="2"/>
        <v>23.768285930027684</v>
      </c>
    </row>
    <row r="32" spans="1:23" ht="15">
      <c r="A32" s="33" t="s">
        <v>85</v>
      </c>
      <c r="B32" s="34" t="s">
        <v>84</v>
      </c>
      <c r="C32" s="30" t="s">
        <v>106</v>
      </c>
      <c r="D32" s="31">
        <v>11100</v>
      </c>
      <c r="E32" s="31">
        <v>0</v>
      </c>
      <c r="F32" s="31">
        <v>11100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11100</v>
      </c>
      <c r="M32" s="31">
        <v>0</v>
      </c>
      <c r="N32" s="31">
        <v>10062.8</v>
      </c>
      <c r="O32" s="31">
        <v>0</v>
      </c>
      <c r="P32" s="31">
        <v>10062.8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10062.8</v>
      </c>
      <c r="W32" s="32">
        <f t="shared" si="2"/>
        <v>90.65585585585585</v>
      </c>
    </row>
    <row r="33" spans="1:23" ht="30">
      <c r="A33" s="33" t="s">
        <v>107</v>
      </c>
      <c r="B33" s="34" t="s">
        <v>84</v>
      </c>
      <c r="C33" s="30" t="s">
        <v>108</v>
      </c>
      <c r="D33" s="31">
        <v>783500</v>
      </c>
      <c r="E33" s="31">
        <v>0</v>
      </c>
      <c r="F33" s="31">
        <v>783500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783500</v>
      </c>
      <c r="M33" s="31">
        <v>0</v>
      </c>
      <c r="N33" s="31">
        <v>178800</v>
      </c>
      <c r="O33" s="31">
        <v>0</v>
      </c>
      <c r="P33" s="31">
        <v>178800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178800</v>
      </c>
      <c r="W33" s="32">
        <f t="shared" si="2"/>
        <v>22.820676451818763</v>
      </c>
    </row>
    <row r="34" spans="1:23" ht="15">
      <c r="A34" s="39" t="s">
        <v>170</v>
      </c>
      <c r="B34" s="40"/>
      <c r="C34" s="30" t="s">
        <v>171</v>
      </c>
      <c r="D34" s="31"/>
      <c r="E34" s="31"/>
      <c r="F34" s="31"/>
      <c r="G34" s="31"/>
      <c r="H34" s="31"/>
      <c r="I34" s="31"/>
      <c r="J34" s="31"/>
      <c r="K34" s="31"/>
      <c r="L34" s="31">
        <f>L35</f>
        <v>6700</v>
      </c>
      <c r="M34" s="31">
        <f aca="true" t="shared" si="14" ref="M34:V34">M35</f>
        <v>0</v>
      </c>
      <c r="N34" s="31">
        <f t="shared" si="14"/>
        <v>0</v>
      </c>
      <c r="O34" s="31">
        <f t="shared" si="14"/>
        <v>0</v>
      </c>
      <c r="P34" s="31">
        <f t="shared" si="14"/>
        <v>0</v>
      </c>
      <c r="Q34" s="31">
        <f t="shared" si="14"/>
        <v>0</v>
      </c>
      <c r="R34" s="31">
        <f t="shared" si="14"/>
        <v>0</v>
      </c>
      <c r="S34" s="31">
        <f t="shared" si="14"/>
        <v>0</v>
      </c>
      <c r="T34" s="31">
        <f t="shared" si="14"/>
        <v>0</v>
      </c>
      <c r="U34" s="31">
        <f t="shared" si="14"/>
        <v>0</v>
      </c>
      <c r="V34" s="31">
        <f t="shared" si="14"/>
        <v>0</v>
      </c>
      <c r="W34" s="32">
        <f t="shared" si="2"/>
        <v>0</v>
      </c>
    </row>
    <row r="35" spans="1:23" ht="15">
      <c r="A35" s="39" t="s">
        <v>172</v>
      </c>
      <c r="B35" s="40"/>
      <c r="C35" s="30" t="s">
        <v>173</v>
      </c>
      <c r="D35" s="31"/>
      <c r="E35" s="31"/>
      <c r="F35" s="31"/>
      <c r="G35" s="31"/>
      <c r="H35" s="31"/>
      <c r="I35" s="31"/>
      <c r="J35" s="31"/>
      <c r="K35" s="31"/>
      <c r="L35" s="31">
        <f>L36</f>
        <v>6700</v>
      </c>
      <c r="M35" s="31">
        <f aca="true" t="shared" si="15" ref="M35:V35">M36</f>
        <v>0</v>
      </c>
      <c r="N35" s="31">
        <f t="shared" si="15"/>
        <v>0</v>
      </c>
      <c r="O35" s="31">
        <f t="shared" si="15"/>
        <v>0</v>
      </c>
      <c r="P35" s="31">
        <f t="shared" si="15"/>
        <v>0</v>
      </c>
      <c r="Q35" s="31">
        <f t="shared" si="15"/>
        <v>0</v>
      </c>
      <c r="R35" s="31">
        <f t="shared" si="15"/>
        <v>0</v>
      </c>
      <c r="S35" s="31">
        <f t="shared" si="15"/>
        <v>0</v>
      </c>
      <c r="T35" s="31">
        <f t="shared" si="15"/>
        <v>0</v>
      </c>
      <c r="U35" s="31">
        <f t="shared" si="15"/>
        <v>0</v>
      </c>
      <c r="V35" s="31">
        <f t="shared" si="15"/>
        <v>0</v>
      </c>
      <c r="W35" s="32">
        <f t="shared" si="2"/>
        <v>0</v>
      </c>
    </row>
    <row r="36" spans="1:23" ht="15">
      <c r="A36" s="33" t="s">
        <v>93</v>
      </c>
      <c r="B36" s="34" t="s">
        <v>84</v>
      </c>
      <c r="C36" s="30" t="s">
        <v>109</v>
      </c>
      <c r="D36" s="31">
        <v>6700</v>
      </c>
      <c r="E36" s="31">
        <v>0</v>
      </c>
      <c r="F36" s="31">
        <v>6700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6700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2">
        <f t="shared" si="2"/>
        <v>0</v>
      </c>
    </row>
    <row r="37" spans="1:23" ht="15">
      <c r="A37" s="29" t="s">
        <v>110</v>
      </c>
      <c r="B37" s="30" t="s">
        <v>111</v>
      </c>
      <c r="C37" s="30" t="s">
        <v>54</v>
      </c>
      <c r="D37" s="31">
        <v>58100</v>
      </c>
      <c r="E37" s="31">
        <v>0</v>
      </c>
      <c r="F37" s="31">
        <v>58100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58100</v>
      </c>
      <c r="M37" s="31">
        <v>0</v>
      </c>
      <c r="N37" s="31">
        <v>68523.62</v>
      </c>
      <c r="O37" s="31">
        <v>0</v>
      </c>
      <c r="P37" s="31">
        <v>68523.62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2">
        <f t="shared" si="2"/>
        <v>0</v>
      </c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6" customHeight="1">
      <c r="A39" s="54"/>
      <c r="B39" s="54"/>
      <c r="C39" s="54"/>
      <c r="D39" s="54"/>
      <c r="E39" s="54"/>
      <c r="F39" s="54"/>
      <c r="G39" s="2"/>
      <c r="H39" s="2"/>
      <c r="I39" s="2"/>
      <c r="J39" s="2"/>
      <c r="K39" s="3"/>
      <c r="L39" s="1"/>
      <c r="M39" s="1"/>
      <c r="N39" s="1"/>
      <c r="O39" s="1"/>
      <c r="P39" s="1"/>
      <c r="Q39" s="3"/>
      <c r="R39" s="3"/>
      <c r="S39" s="3"/>
      <c r="T39" s="1"/>
      <c r="U39" s="1"/>
      <c r="V39" s="1"/>
      <c r="W39" s="1"/>
    </row>
  </sheetData>
  <sheetProtection/>
  <mergeCells count="7">
    <mergeCell ref="A39:F39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V16" sqref="V16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6.140625" style="0" hidden="1" customWidth="1"/>
    <col min="5" max="7" width="15.7109375" style="0" hidden="1" customWidth="1"/>
    <col min="8" max="8" width="0.71875" style="0" hidden="1" customWidth="1"/>
    <col min="9" max="11" width="15.7109375" style="0" hidden="1" customWidth="1"/>
    <col min="12" max="12" width="15.7109375" style="0" customWidth="1"/>
    <col min="13" max="21" width="15.7109375" style="0" hidden="1" customWidth="1"/>
    <col min="22" max="22" width="15.7109375" style="0" customWidth="1"/>
    <col min="23" max="23" width="10.57421875" style="0" customWidth="1"/>
  </cols>
  <sheetData>
    <row r="1" spans="1:23" ht="15.75" customHeight="1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1"/>
      <c r="U1" s="11"/>
      <c r="V1" s="11"/>
      <c r="W1" s="11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0.75" customHeight="1">
      <c r="A3" s="55" t="s">
        <v>16</v>
      </c>
      <c r="B3" s="46" t="s">
        <v>17</v>
      </c>
      <c r="C3" s="46" t="s">
        <v>113</v>
      </c>
      <c r="D3" s="48" t="s">
        <v>19</v>
      </c>
      <c r="E3" s="49"/>
      <c r="F3" s="49"/>
      <c r="G3" s="49"/>
      <c r="H3" s="49"/>
      <c r="I3" s="49"/>
      <c r="J3" s="49"/>
      <c r="K3" s="49"/>
      <c r="L3" s="49"/>
      <c r="M3" s="50"/>
      <c r="N3" s="51" t="s">
        <v>20</v>
      </c>
      <c r="O3" s="52"/>
      <c r="P3" s="52"/>
      <c r="Q3" s="52"/>
      <c r="R3" s="52"/>
      <c r="S3" s="52"/>
      <c r="T3" s="52"/>
      <c r="U3" s="52"/>
      <c r="V3" s="52"/>
      <c r="W3" s="53"/>
    </row>
    <row r="4" spans="1:23" ht="409.5" hidden="1">
      <c r="A4" s="56"/>
      <c r="B4" s="47"/>
      <c r="C4" s="47"/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8" t="s">
        <v>26</v>
      </c>
      <c r="J4" s="28" t="s">
        <v>27</v>
      </c>
      <c r="K4" s="28" t="s">
        <v>28</v>
      </c>
      <c r="L4" s="28" t="s">
        <v>29</v>
      </c>
      <c r="M4" s="27" t="s">
        <v>30</v>
      </c>
      <c r="N4" s="27" t="s">
        <v>21</v>
      </c>
      <c r="O4" s="27" t="s">
        <v>22</v>
      </c>
      <c r="P4" s="27" t="s">
        <v>31</v>
      </c>
      <c r="Q4" s="27" t="s">
        <v>24</v>
      </c>
      <c r="R4" s="27" t="s">
        <v>25</v>
      </c>
      <c r="S4" s="28" t="s">
        <v>26</v>
      </c>
      <c r="T4" s="28" t="s">
        <v>27</v>
      </c>
      <c r="U4" s="28" t="s">
        <v>28</v>
      </c>
      <c r="V4" s="28" t="s">
        <v>29</v>
      </c>
      <c r="W4" s="27" t="s">
        <v>30</v>
      </c>
    </row>
    <row r="5" spans="1:23" ht="15.75" thickBot="1">
      <c r="A5" s="35" t="s">
        <v>32</v>
      </c>
      <c r="B5" s="36" t="s">
        <v>33</v>
      </c>
      <c r="C5" s="36" t="s">
        <v>34</v>
      </c>
      <c r="D5" s="28" t="s">
        <v>35</v>
      </c>
      <c r="E5" s="28" t="s">
        <v>36</v>
      </c>
      <c r="F5" s="28" t="s">
        <v>37</v>
      </c>
      <c r="G5" s="28" t="s">
        <v>38</v>
      </c>
      <c r="H5" s="28" t="s">
        <v>39</v>
      </c>
      <c r="I5" s="28" t="s">
        <v>40</v>
      </c>
      <c r="J5" s="28" t="s">
        <v>41</v>
      </c>
      <c r="K5" s="28" t="s">
        <v>42</v>
      </c>
      <c r="L5" s="28">
        <v>4</v>
      </c>
      <c r="M5" s="28" t="s">
        <v>43</v>
      </c>
      <c r="N5" s="28" t="s">
        <v>44</v>
      </c>
      <c r="O5" s="28" t="s">
        <v>45</v>
      </c>
      <c r="P5" s="28" t="s">
        <v>46</v>
      </c>
      <c r="Q5" s="28" t="s">
        <v>47</v>
      </c>
      <c r="R5" s="28" t="s">
        <v>48</v>
      </c>
      <c r="S5" s="28" t="s">
        <v>49</v>
      </c>
      <c r="T5" s="28" t="s">
        <v>50</v>
      </c>
      <c r="U5" s="28" t="s">
        <v>51</v>
      </c>
      <c r="V5" s="28">
        <v>5</v>
      </c>
      <c r="W5" s="28">
        <v>6</v>
      </c>
    </row>
    <row r="6" spans="1:23" ht="30">
      <c r="A6" s="29" t="s">
        <v>114</v>
      </c>
      <c r="B6" s="30" t="s">
        <v>115</v>
      </c>
      <c r="C6" s="30" t="s">
        <v>54</v>
      </c>
      <c r="D6" s="31">
        <v>21100</v>
      </c>
      <c r="E6" s="31">
        <v>0</v>
      </c>
      <c r="F6" s="31">
        <v>21100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f>L9</f>
        <v>-58100</v>
      </c>
      <c r="M6" s="31">
        <f aca="true" t="shared" si="0" ref="M6:V6">M9</f>
        <v>0</v>
      </c>
      <c r="N6" s="31">
        <f t="shared" si="0"/>
        <v>-68523.62</v>
      </c>
      <c r="O6" s="31">
        <f t="shared" si="0"/>
        <v>0</v>
      </c>
      <c r="P6" s="31">
        <f t="shared" si="0"/>
        <v>-68523.62</v>
      </c>
      <c r="Q6" s="31">
        <f t="shared" si="0"/>
        <v>0</v>
      </c>
      <c r="R6" s="31">
        <f t="shared" si="0"/>
        <v>0</v>
      </c>
      <c r="S6" s="31">
        <f t="shared" si="0"/>
        <v>0</v>
      </c>
      <c r="T6" s="31">
        <f t="shared" si="0"/>
        <v>0</v>
      </c>
      <c r="U6" s="31">
        <f t="shared" si="0"/>
        <v>0</v>
      </c>
      <c r="V6" s="31">
        <f t="shared" si="0"/>
        <v>-68523.62</v>
      </c>
      <c r="W6" s="31">
        <v>0</v>
      </c>
    </row>
    <row r="7" spans="1:23" ht="45">
      <c r="A7" s="29" t="s">
        <v>116</v>
      </c>
      <c r="B7" s="30" t="s">
        <v>117</v>
      </c>
      <c r="C7" s="30" t="s">
        <v>54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</row>
    <row r="8" spans="1:23" ht="30">
      <c r="A8" s="29" t="s">
        <v>118</v>
      </c>
      <c r="B8" s="30" t="s">
        <v>119</v>
      </c>
      <c r="C8" s="30" t="s">
        <v>54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</row>
    <row r="9" spans="1:23" ht="15">
      <c r="A9" s="29" t="s">
        <v>120</v>
      </c>
      <c r="B9" s="30" t="s">
        <v>121</v>
      </c>
      <c r="C9" s="30"/>
      <c r="D9" s="31">
        <v>21100</v>
      </c>
      <c r="E9" s="31">
        <v>0</v>
      </c>
      <c r="F9" s="31">
        <v>21100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f>L10+L13</f>
        <v>-58100</v>
      </c>
      <c r="M9" s="31">
        <f aca="true" t="shared" si="1" ref="M9:V9">M10+M13</f>
        <v>0</v>
      </c>
      <c r="N9" s="31">
        <f t="shared" si="1"/>
        <v>-68523.62</v>
      </c>
      <c r="O9" s="31">
        <f t="shared" si="1"/>
        <v>0</v>
      </c>
      <c r="P9" s="31">
        <f t="shared" si="1"/>
        <v>-68523.62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1">
        <f t="shared" si="1"/>
        <v>0</v>
      </c>
      <c r="U9" s="31">
        <f t="shared" si="1"/>
        <v>0</v>
      </c>
      <c r="V9" s="31">
        <f t="shared" si="1"/>
        <v>-68523.62</v>
      </c>
      <c r="W9" s="31">
        <v>0</v>
      </c>
    </row>
    <row r="10" spans="1:23" ht="15">
      <c r="A10" s="29" t="s">
        <v>122</v>
      </c>
      <c r="B10" s="30" t="s">
        <v>123</v>
      </c>
      <c r="C10" s="30"/>
      <c r="D10" s="31">
        <v>-1733500</v>
      </c>
      <c r="E10" s="31">
        <v>0</v>
      </c>
      <c r="F10" s="31">
        <v>-1733500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f>L11+L12</f>
        <v>-1812700</v>
      </c>
      <c r="M10" s="31">
        <f aca="true" t="shared" si="2" ref="M10:V10">M11+M12</f>
        <v>0</v>
      </c>
      <c r="N10" s="31">
        <f t="shared" si="2"/>
        <v>-408792.01</v>
      </c>
      <c r="O10" s="31">
        <f t="shared" si="2"/>
        <v>0</v>
      </c>
      <c r="P10" s="31">
        <f t="shared" si="2"/>
        <v>-408792.01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0</v>
      </c>
      <c r="U10" s="31">
        <f t="shared" si="2"/>
        <v>0</v>
      </c>
      <c r="V10" s="31">
        <f t="shared" si="2"/>
        <v>-408792.01</v>
      </c>
      <c r="W10" s="31">
        <v>0</v>
      </c>
    </row>
    <row r="11" spans="1:23" ht="30">
      <c r="A11" s="33" t="s">
        <v>124</v>
      </c>
      <c r="B11" s="34" t="s">
        <v>123</v>
      </c>
      <c r="C11" s="30" t="s">
        <v>125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-408792.01</v>
      </c>
      <c r="O11" s="31">
        <v>0</v>
      </c>
      <c r="P11" s="31">
        <v>-408792.01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</row>
    <row r="12" spans="1:23" ht="30">
      <c r="A12" s="33" t="s">
        <v>126</v>
      </c>
      <c r="B12" s="34" t="s">
        <v>123</v>
      </c>
      <c r="C12" s="30" t="s">
        <v>127</v>
      </c>
      <c r="D12" s="31">
        <v>-1733500</v>
      </c>
      <c r="E12" s="31">
        <v>0</v>
      </c>
      <c r="F12" s="31">
        <v>-1733500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-1812700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-408792.01</v>
      </c>
      <c r="W12" s="31">
        <v>0</v>
      </c>
    </row>
    <row r="13" spans="1:23" ht="15">
      <c r="A13" s="29" t="s">
        <v>128</v>
      </c>
      <c r="B13" s="30" t="s">
        <v>129</v>
      </c>
      <c r="C13" s="30"/>
      <c r="D13" s="31">
        <v>1754600</v>
      </c>
      <c r="E13" s="31">
        <v>0</v>
      </c>
      <c r="F13" s="31">
        <v>1754600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f>L14+L15</f>
        <v>1754600</v>
      </c>
      <c r="M13" s="31">
        <f aca="true" t="shared" si="3" ref="M13:V13">M14+M15</f>
        <v>0</v>
      </c>
      <c r="N13" s="31">
        <f t="shared" si="3"/>
        <v>340268.39</v>
      </c>
      <c r="O13" s="31">
        <f t="shared" si="3"/>
        <v>0</v>
      </c>
      <c r="P13" s="31">
        <f t="shared" si="3"/>
        <v>340268.39</v>
      </c>
      <c r="Q13" s="31">
        <f t="shared" si="3"/>
        <v>0</v>
      </c>
      <c r="R13" s="31">
        <f t="shared" si="3"/>
        <v>0</v>
      </c>
      <c r="S13" s="31">
        <f t="shared" si="3"/>
        <v>0</v>
      </c>
      <c r="T13" s="31">
        <f t="shared" si="3"/>
        <v>0</v>
      </c>
      <c r="U13" s="31">
        <f t="shared" si="3"/>
        <v>0</v>
      </c>
      <c r="V13" s="31">
        <f t="shared" si="3"/>
        <v>340268.39</v>
      </c>
      <c r="W13" s="31">
        <v>0</v>
      </c>
    </row>
    <row r="14" spans="1:23" ht="30">
      <c r="A14" s="33" t="s">
        <v>130</v>
      </c>
      <c r="B14" s="34" t="s">
        <v>129</v>
      </c>
      <c r="C14" s="30" t="s">
        <v>131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340268.39</v>
      </c>
      <c r="O14" s="31">
        <v>0</v>
      </c>
      <c r="P14" s="31">
        <v>340268.39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</row>
    <row r="15" spans="1:23" ht="30">
      <c r="A15" s="33" t="s">
        <v>132</v>
      </c>
      <c r="B15" s="34" t="s">
        <v>129</v>
      </c>
      <c r="C15" s="30" t="s">
        <v>133</v>
      </c>
      <c r="D15" s="31">
        <v>1754600</v>
      </c>
      <c r="E15" s="31">
        <v>0</v>
      </c>
      <c r="F15" s="31">
        <v>1754600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1754600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340268.39</v>
      </c>
      <c r="W15" s="31">
        <v>0</v>
      </c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6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3"/>
      <c r="L17" s="1"/>
      <c r="M17" s="1"/>
      <c r="N17" s="1"/>
      <c r="O17" s="1"/>
      <c r="P17" s="1"/>
      <c r="Q17" s="1"/>
      <c r="R17" s="1"/>
      <c r="S17" s="3"/>
      <c r="T17" s="1"/>
      <c r="U17" s="1"/>
      <c r="V17" s="1"/>
      <c r="W17" s="1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2012-04-10T11:17:36Z</cp:lastPrinted>
  <dcterms:created xsi:type="dcterms:W3CDTF">2012-04-02T11:34:16Z</dcterms:created>
  <dcterms:modified xsi:type="dcterms:W3CDTF">2012-04-27T05:19:40Z</dcterms:modified>
  <cp:category/>
  <cp:version/>
  <cp:contentType/>
  <cp:contentStatus/>
</cp:coreProperties>
</file>