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1. Доходы бюджета (1)" sheetId="1" r:id="rId1"/>
    <sheet name="2. Расходы бюджета (2)" sheetId="2" r:id="rId2"/>
    <sheet name="3. Источники финансирования (3)" sheetId="3" r:id="rId3"/>
  </sheets>
  <definedNames/>
  <calcPr fullCalcOnLoad="1"/>
</workbook>
</file>

<file path=xl/sharedStrings.xml><?xml version="1.0" encoding="utf-8"?>
<sst xmlns="http://schemas.openxmlformats.org/spreadsheetml/2006/main" count="307" uniqueCount="170">
  <si>
    <t>КОДЫ</t>
  </si>
  <si>
    <t>на 01.02.2012</t>
  </si>
  <si>
    <t>Форма по ОКУД</t>
  </si>
  <si>
    <t>0503317</t>
  </si>
  <si>
    <t>Наименование финансового органа:</t>
  </si>
  <si>
    <t>Дата</t>
  </si>
  <si>
    <t>01.02.2012</t>
  </si>
  <si>
    <t>Финансовый отдел администрации Красноармейского района Чувашской Республики</t>
  </si>
  <si>
    <t>Наименование бюджета:</t>
  </si>
  <si>
    <t>по ОКПО</t>
  </si>
  <si>
    <t>Периодичность: месячная</t>
  </si>
  <si>
    <t>Единица измерения: руб.</t>
  </si>
  <si>
    <t>по ОКУД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</si>
  <si>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</si>
  <si>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</si>
  <si>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</si>
  <si>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</si>
  <si>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</si>
  <si>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</si>
  <si>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</si>
  <si>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</si>
  <si>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</si>
  <si>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</si>
  <si>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</si>
  <si>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</si>
  <si>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</si>
  <si>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</si>
  <si>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</si>
  <si>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</si>
  <si>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</si>
  <si>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</si>
  <si>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</si>
  <si>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</si>
  <si>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</si>
  <si>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</si>
  <si>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</si>
  <si>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</si>
  <si>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</si>
  <si>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</si>
  <si>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</si>
  <si>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</si>
  <si>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</si>
  <si>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</si>
  <si>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</si>
  <si>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</si>
  <si>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</si>
  <si>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</si>
  <si>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</si>
  <si>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</si>
  <si>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</si>
  <si>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</si>
  <si>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</si>
  <si>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</si>
  <si>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</si>
  <si>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</si>
  <si>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полученных 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</si>
  <si>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00010102010010000110</t>
  </si>
  <si>
    <t xml:space="preserve">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</si>
  <si>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</si>
  <si>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  Единый  сельскохозяйственный налог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</si>
  <si>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</si>
  <si>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</si>
  <si>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</si>
  <si>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</si>
  <si>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</si>
  <si>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</si>
  <si>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</si>
  <si>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</si>
  <si>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</si>
  <si>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</si>
  <si>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00011105013100000120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</si>
  <si>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</si>
  <si>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</si>
  <si>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</si>
  <si>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</si>
  <si>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</si>
  <si>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</si>
  <si>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</si>
  <si>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</si>
  <si>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</si>
  <si>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</si>
  <si>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>2. РАСХОДЫ БЮДЖЕТА</t>
  </si>
  <si>
    <t>Код расхода по бюджетной классификации</t>
  </si>
  <si>
    <t>Расходы бюджета - ИТОГО
    в том числе:</t>
  </si>
  <si>
    <t>200</t>
  </si>
  <si>
    <t xml:space="preserve">    Заработная плата</t>
  </si>
  <si>
    <t>00001040000000000211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</si>
  <si>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</si>
  <si>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</si>
  <si>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</si>
  <si>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</si>
  <si>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Коммунальные услуги</t>
  </si>
  <si>
    <t>00001040000000000223</t>
  </si>
  <si>
    <t xml:space="preserve">    Прочие расходы</t>
  </si>
  <si>
    <t>00001040000000000290</t>
  </si>
  <si>
    <t>00001110000000000290</t>
  </si>
  <si>
    <t>00002030000000000211</t>
  </si>
  <si>
    <t>00002030000000000213</t>
  </si>
  <si>
    <t xml:space="preserve">    Транспортные услуги</t>
  </si>
  <si>
    <t>00002030000000000222</t>
  </si>
  <si>
    <t xml:space="preserve">    Увеличение стоимости материальных запасов</t>
  </si>
  <si>
    <t>00002030000000000340</t>
  </si>
  <si>
    <t xml:space="preserve">    Работы, услуги по содержанию имущества</t>
  </si>
  <si>
    <t>00004090000000000225</t>
  </si>
  <si>
    <t>00005030000000000223</t>
  </si>
  <si>
    <t xml:space="preserve">    Безвозмездные перечисления государственным и муниципальным организациям</t>
  </si>
  <si>
    <t>00008010000000000241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</si>
  <si>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</si>
  <si>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</si>
  <si>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</si>
  <si>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</si>
  <si>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</si>
  <si>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</si>
  <si>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</si>
  <si>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</si>
  <si>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</si>
  <si>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</si>
  <si>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</si>
  <si>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</si>
  <si>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</si>
  <si>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</si>
  <si>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</si>
  <si>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поселений</t>
  </si>
  <si>
    <t>00001050201100000510</t>
  </si>
  <si>
    <t xml:space="preserve">    Увеличение остаков прочих денежных средств ФБ (092)</t>
  </si>
  <si>
    <t>09208020100010000510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</si>
  <si>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</si>
  <si>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</si>
  <si>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поселений</t>
  </si>
  <si>
    <t>00001050201100000610</t>
  </si>
  <si>
    <t xml:space="preserve">    Уменьшение проч.остат.ден.ср. мнстных  бюджетов РФ</t>
  </si>
  <si>
    <t>09208020100030000610</t>
  </si>
  <si>
    <t>%</t>
  </si>
  <si>
    <t>Налоговые и неналоговые доходы</t>
  </si>
  <si>
    <t>Налоговые доходы</t>
  </si>
  <si>
    <t xml:space="preserve">    Налог на доходы физических лиц </t>
  </si>
  <si>
    <t xml:space="preserve">    Земельный налог</t>
  </si>
  <si>
    <t>НЕНАЛОГОВЫЕ ДОХОДЫ</t>
  </si>
  <si>
    <t>БЕЗВОЗМЕЗДНЫЕ ПЕРЕЧИСЛЕНИЯ</t>
  </si>
  <si>
    <t>ОТЧЕТ ОБ ИСПОЛНЕНИИ  БЮДЖЕТА ЧАДУКАСИНСКОГО СЕЛЬСКОГО ПОСЕЛЕНИЯ</t>
  </si>
  <si>
    <t>00020200000000000151</t>
  </si>
  <si>
    <t>00010000000000000120</t>
  </si>
  <si>
    <t>00010606000000000110</t>
  </si>
  <si>
    <t>00010503000000000110</t>
  </si>
  <si>
    <t>00010102000000000110</t>
  </si>
  <si>
    <t>Общегосударственные вопросы</t>
  </si>
  <si>
    <t>0100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</si>
  <si>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</si>
  <si>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</si>
  <si>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</si>
  <si>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</si>
  <si>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</si>
  <si>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</si>
  <si>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</si>
  <si>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</si>
  <si>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</si>
  <si>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</si>
  <si>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</si>
  <si>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</si>
  <si>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</si>
  <si>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</si>
  <si>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Благоустройство</t>
  </si>
  <si>
    <t>0503</t>
  </si>
  <si>
    <t xml:space="preserve">Культура и кинематография </t>
  </si>
  <si>
    <t>0800</t>
  </si>
  <si>
    <t>0801</t>
  </si>
  <si>
    <t>Физическая культура и спорт</t>
  </si>
  <si>
    <t>1100</t>
  </si>
  <si>
    <t>Другие вопросы в области физической культуры и спорта</t>
  </si>
  <si>
    <t>1105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</si>
</sst>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 wrapText="1"/>
    </xf>
    <xf numFmtId="49" fontId="3" fillId="33" borderId="0" xfId="0" applyNumberFormat="1" applyFont="1" applyFill="1" applyAlignment="1">
      <alignment vertical="top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left" wrapText="1"/>
    </xf>
    <xf numFmtId="0" fontId="5" fillId="33" borderId="0" xfId="0" applyFont="1" applyFill="1" applyAlignment="1">
      <alignment wrapText="1"/>
    </xf>
    <xf numFmtId="0" fontId="32" fillId="0" borderId="0" xfId="0" applyFont="1" applyAlignment="1">
      <alignment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vertical="top" wrapText="1"/>
    </xf>
    <xf numFmtId="49" fontId="7" fillId="33" borderId="0" xfId="0" applyNumberFormat="1" applyFont="1" applyFill="1" applyAlignment="1">
      <alignment vertical="top" wrapText="1"/>
    </xf>
    <xf numFmtId="0" fontId="7" fillId="33" borderId="0" xfId="0" applyFont="1" applyFill="1" applyAlignment="1">
      <alignment vertical="center" wrapText="1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right"/>
    </xf>
    <xf numFmtId="49" fontId="7" fillId="33" borderId="14" xfId="0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0" fontId="7" fillId="33" borderId="15" xfId="0" applyFont="1" applyFill="1" applyBorder="1" applyAlignment="1">
      <alignment horizontal="center" shrinkToFit="1"/>
    </xf>
    <xf numFmtId="49" fontId="7" fillId="33" borderId="15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49" fontId="7" fillId="33" borderId="17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wrapText="1"/>
    </xf>
    <xf numFmtId="49" fontId="8" fillId="33" borderId="17" xfId="0" applyNumberFormat="1" applyFont="1" applyFill="1" applyBorder="1" applyAlignment="1">
      <alignment horizontal="center" shrinkToFit="1"/>
    </xf>
    <xf numFmtId="4" fontId="8" fillId="33" borderId="17" xfId="0" applyNumberFormat="1" applyFont="1" applyFill="1" applyBorder="1" applyAlignment="1">
      <alignment horizontal="right" shrinkToFit="1"/>
    </xf>
    <xf numFmtId="0" fontId="8" fillId="33" borderId="18" xfId="0" applyFont="1" applyFill="1" applyBorder="1" applyAlignment="1">
      <alignment wrapText="1"/>
    </xf>
    <xf numFmtId="0" fontId="7" fillId="33" borderId="18" xfId="0" applyFont="1" applyFill="1" applyBorder="1" applyAlignment="1">
      <alignment wrapText="1"/>
    </xf>
    <xf numFmtId="0" fontId="7" fillId="33" borderId="17" xfId="0" applyFont="1" applyFill="1" applyBorder="1" applyAlignment="1">
      <alignment horizontal="center" vertical="center" shrinkToFit="1"/>
    </xf>
    <xf numFmtId="49" fontId="7" fillId="33" borderId="17" xfId="0" applyNumberFormat="1" applyFont="1" applyFill="1" applyBorder="1" applyAlignment="1">
      <alignment horizontal="center" shrinkToFit="1"/>
    </xf>
    <xf numFmtId="4" fontId="7" fillId="33" borderId="17" xfId="0" applyNumberFormat="1" applyFont="1" applyFill="1" applyBorder="1" applyAlignment="1">
      <alignment horizontal="right" shrinkToFit="1"/>
    </xf>
    <xf numFmtId="0" fontId="8" fillId="33" borderId="17" xfId="0" applyFont="1" applyFill="1" applyBorder="1" applyAlignment="1">
      <alignment horizontal="center" vertical="center" shrinkToFit="1"/>
    </xf>
    <xf numFmtId="0" fontId="7" fillId="33" borderId="17" xfId="0" applyFont="1" applyFill="1" applyBorder="1" applyAlignment="1">
      <alignment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168" fontId="7" fillId="33" borderId="17" xfId="0" applyNumberFormat="1" applyFont="1" applyFill="1" applyBorder="1" applyAlignment="1">
      <alignment horizontal="right" shrinkToFi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vertical="center" wrapText="1"/>
    </xf>
    <xf numFmtId="49" fontId="7" fillId="33" borderId="24" xfId="0" applyNumberFormat="1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vertical="top" wrapText="1"/>
    </xf>
    <xf numFmtId="0" fontId="7" fillId="33" borderId="0" xfId="0" applyFont="1" applyFill="1" applyAlignment="1">
      <alignment vertical="center" wrapText="1"/>
    </xf>
    <xf numFmtId="0" fontId="8" fillId="33" borderId="0" xfId="0" applyFont="1" applyFill="1" applyAlignment="1">
      <alignment horizont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showGridLines="0" tabSelected="1" zoomScalePageLayoutView="0" workbookViewId="0" topLeftCell="A1">
      <selection activeCell="X15" sqref="X15"/>
    </sheetView>
  </sheetViews>
  <sheetFormatPr defaultColWidth="9.140625" defaultRowHeight="15"/>
  <cols>
    <col min="1" max="1" width="50.7109375" style="0" customWidth="1"/>
    <col min="2" max="2" width="7.7109375" style="0" hidden="1" customWidth="1"/>
    <col min="3" max="3" width="22.7109375" style="0" customWidth="1"/>
    <col min="4" max="4" width="15.421875" style="0" hidden="1" customWidth="1"/>
    <col min="5" max="11" width="15.7109375" style="0" hidden="1" customWidth="1"/>
    <col min="12" max="12" width="13.7109375" style="0" customWidth="1"/>
    <col min="13" max="13" width="6.421875" style="0" hidden="1" customWidth="1"/>
    <col min="14" max="21" width="15.7109375" style="0" hidden="1" customWidth="1"/>
    <col min="22" max="22" width="13.7109375" style="0" customWidth="1"/>
    <col min="23" max="23" width="6.7109375" style="0" customWidth="1"/>
  </cols>
  <sheetData>
    <row r="1" spans="1:23" ht="15">
      <c r="A1" s="1"/>
      <c r="B1" s="2"/>
      <c r="C1" s="3"/>
      <c r="D1" s="4"/>
      <c r="E1" s="4"/>
      <c r="F1" s="4"/>
      <c r="G1" s="4"/>
      <c r="H1" s="5"/>
      <c r="I1" s="6"/>
      <c r="J1" s="6"/>
      <c r="K1" s="6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5.75" customHeight="1">
      <c r="A2" s="53" t="s">
        <v>139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12"/>
      <c r="T2" s="12"/>
      <c r="U2" s="12"/>
      <c r="V2" s="14"/>
      <c r="W2" s="18"/>
    </row>
    <row r="3" spans="1:23" ht="15.75" thickBo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12"/>
      <c r="T3" s="12"/>
      <c r="U3" s="12"/>
      <c r="V3" s="19"/>
      <c r="W3" s="20" t="s">
        <v>0</v>
      </c>
    </row>
    <row r="4" spans="1:23" ht="15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13"/>
      <c r="T4" s="13"/>
      <c r="U4" s="13"/>
      <c r="V4" s="21" t="s">
        <v>2</v>
      </c>
      <c r="W4" s="22" t="s">
        <v>3</v>
      </c>
    </row>
    <row r="5" spans="1:23" ht="15">
      <c r="A5" s="14" t="s">
        <v>4</v>
      </c>
      <c r="B5" s="15"/>
      <c r="C5" s="15"/>
      <c r="D5" s="16"/>
      <c r="E5" s="16"/>
      <c r="F5" s="16"/>
      <c r="G5" s="16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21" t="s">
        <v>5</v>
      </c>
      <c r="W5" s="23" t="s">
        <v>6</v>
      </c>
    </row>
    <row r="6" spans="1:23" ht="15">
      <c r="A6" s="55" t="s">
        <v>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15"/>
      <c r="O6" s="15"/>
      <c r="P6" s="15"/>
      <c r="Q6" s="15"/>
      <c r="R6" s="15"/>
      <c r="S6" s="15"/>
      <c r="T6" s="15"/>
      <c r="U6" s="15"/>
      <c r="V6" s="21"/>
      <c r="W6" s="24"/>
    </row>
    <row r="7" spans="1:23" ht="15">
      <c r="A7" s="56" t="s">
        <v>8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17"/>
      <c r="O7" s="17"/>
      <c r="P7" s="17"/>
      <c r="Q7" s="17"/>
      <c r="R7" s="17"/>
      <c r="S7" s="17"/>
      <c r="T7" s="17"/>
      <c r="U7" s="17"/>
      <c r="V7" s="21" t="s">
        <v>9</v>
      </c>
      <c r="W7" s="25"/>
    </row>
    <row r="8" spans="1:23" ht="15">
      <c r="A8" s="14" t="s">
        <v>10</v>
      </c>
      <c r="B8" s="15"/>
      <c r="C8" s="15"/>
      <c r="D8" s="16"/>
      <c r="E8" s="16"/>
      <c r="F8" s="16"/>
      <c r="G8" s="16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21"/>
      <c r="W8" s="24"/>
    </row>
    <row r="9" spans="1:23" ht="15">
      <c r="A9" s="14" t="s">
        <v>11</v>
      </c>
      <c r="B9" s="15"/>
      <c r="C9" s="15"/>
      <c r="D9" s="16"/>
      <c r="E9" s="16"/>
      <c r="F9" s="16"/>
      <c r="G9" s="16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21" t="s">
        <v>12</v>
      </c>
      <c r="W9" s="26"/>
    </row>
    <row r="10" spans="1:23" ht="15.75" thickBo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21" t="s">
        <v>13</v>
      </c>
      <c r="W10" s="27" t="s">
        <v>14</v>
      </c>
    </row>
    <row r="11" spans="1:23" ht="15" customHeight="1">
      <c r="A11" s="57" t="s">
        <v>15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</row>
    <row r="12" spans="1:23" ht="1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</row>
    <row r="13" spans="1:23" ht="36" customHeight="1">
      <c r="A13" s="44" t="s">
        <v>16</v>
      </c>
      <c r="B13" s="44" t="s">
        <v>17</v>
      </c>
      <c r="C13" s="44" t="s">
        <v>18</v>
      </c>
      <c r="D13" s="46" t="s">
        <v>19</v>
      </c>
      <c r="E13" s="47"/>
      <c r="F13" s="47"/>
      <c r="G13" s="47"/>
      <c r="H13" s="47"/>
      <c r="I13" s="47"/>
      <c r="J13" s="47"/>
      <c r="K13" s="47"/>
      <c r="L13" s="47"/>
      <c r="M13" s="48"/>
      <c r="N13" s="49" t="s">
        <v>20</v>
      </c>
      <c r="O13" s="50"/>
      <c r="P13" s="50"/>
      <c r="Q13" s="50"/>
      <c r="R13" s="50"/>
      <c r="S13" s="50"/>
      <c r="T13" s="50"/>
      <c r="U13" s="50"/>
      <c r="V13" s="50"/>
      <c r="W13" s="51"/>
    </row>
    <row r="14" spans="1:23" ht="57.75" customHeight="1" hidden="1">
      <c r="A14" s="45"/>
      <c r="B14" s="45"/>
      <c r="C14" s="45"/>
      <c r="D14" s="29" t="s">
        <v>21</v>
      </c>
      <c r="E14" s="29" t="s">
        <v>22</v>
      </c>
      <c r="F14" s="29" t="s">
        <v>23</v>
      </c>
      <c r="G14" s="29" t="s">
        <v>24</v>
      </c>
      <c r="H14" s="29" t="s">
        <v>25</v>
      </c>
      <c r="I14" s="30" t="s">
        <v>26</v>
      </c>
      <c r="J14" s="30" t="s">
        <v>27</v>
      </c>
      <c r="K14" s="30" t="s">
        <v>28</v>
      </c>
      <c r="L14" s="30" t="s">
        <v>29</v>
      </c>
      <c r="M14" s="29" t="s">
        <v>30</v>
      </c>
      <c r="N14" s="29" t="s">
        <v>21</v>
      </c>
      <c r="O14" s="29" t="s">
        <v>22</v>
      </c>
      <c r="P14" s="29" t="s">
        <v>31</v>
      </c>
      <c r="Q14" s="29" t="s">
        <v>24</v>
      </c>
      <c r="R14" s="29" t="s">
        <v>25</v>
      </c>
      <c r="S14" s="30" t="s">
        <v>26</v>
      </c>
      <c r="T14" s="30" t="s">
        <v>27</v>
      </c>
      <c r="U14" s="30" t="s">
        <v>28</v>
      </c>
      <c r="V14" s="30" t="s">
        <v>29</v>
      </c>
      <c r="W14" s="29" t="s">
        <v>132</v>
      </c>
    </row>
    <row r="15" spans="1:23" ht="15">
      <c r="A15" s="30" t="s">
        <v>32</v>
      </c>
      <c r="B15" s="30" t="s">
        <v>33</v>
      </c>
      <c r="C15" s="30">
        <v>2</v>
      </c>
      <c r="D15" s="30" t="s">
        <v>35</v>
      </c>
      <c r="E15" s="30" t="s">
        <v>36</v>
      </c>
      <c r="F15" s="30" t="s">
        <v>37</v>
      </c>
      <c r="G15" s="30" t="s">
        <v>38</v>
      </c>
      <c r="H15" s="30" t="s">
        <v>39</v>
      </c>
      <c r="I15" s="30" t="s">
        <v>40</v>
      </c>
      <c r="J15" s="30" t="s">
        <v>41</v>
      </c>
      <c r="K15" s="30" t="s">
        <v>42</v>
      </c>
      <c r="L15" s="30">
        <v>3</v>
      </c>
      <c r="M15" s="30" t="s">
        <v>43</v>
      </c>
      <c r="N15" s="30" t="s">
        <v>44</v>
      </c>
      <c r="O15" s="30" t="s">
        <v>45</v>
      </c>
      <c r="P15" s="30" t="s">
        <v>46</v>
      </c>
      <c r="Q15" s="30" t="s">
        <v>47</v>
      </c>
      <c r="R15" s="30" t="s">
        <v>48</v>
      </c>
      <c r="S15" s="30" t="s">
        <v>49</v>
      </c>
      <c r="T15" s="30" t="s">
        <v>50</v>
      </c>
      <c r="U15" s="30" t="s">
        <v>51</v>
      </c>
      <c r="V15" s="30">
        <v>4</v>
      </c>
      <c r="W15" s="30">
        <v>5</v>
      </c>
    </row>
    <row r="16" spans="1:23" s="11" customFormat="1" ht="26.25">
      <c r="A16" s="31" t="s">
        <v>52</v>
      </c>
      <c r="B16" s="32" t="s">
        <v>53</v>
      </c>
      <c r="C16" s="32" t="s">
        <v>54</v>
      </c>
      <c r="D16" s="33">
        <v>1644700</v>
      </c>
      <c r="E16" s="33">
        <v>0</v>
      </c>
      <c r="F16" s="33">
        <v>1644700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1644700</v>
      </c>
      <c r="M16" s="33">
        <v>0</v>
      </c>
      <c r="N16" s="33">
        <v>10339.01</v>
      </c>
      <c r="O16" s="33">
        <v>0</v>
      </c>
      <c r="P16" s="33">
        <v>10339.01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10339.01</v>
      </c>
      <c r="W16" s="43">
        <f>V16/L16*100</f>
        <v>0.6286258892199186</v>
      </c>
    </row>
    <row r="17" spans="1:23" s="11" customFormat="1" ht="15">
      <c r="A17" s="31" t="s">
        <v>133</v>
      </c>
      <c r="B17" s="32"/>
      <c r="C17" s="32"/>
      <c r="D17" s="33"/>
      <c r="E17" s="33"/>
      <c r="F17" s="33"/>
      <c r="G17" s="33"/>
      <c r="H17" s="33"/>
      <c r="I17" s="33"/>
      <c r="J17" s="33"/>
      <c r="K17" s="33"/>
      <c r="L17" s="33">
        <f>L18+L29</f>
        <v>345900</v>
      </c>
      <c r="M17" s="33">
        <f aca="true" t="shared" si="0" ref="M17:V17">M18+M29</f>
        <v>0</v>
      </c>
      <c r="N17" s="33">
        <f t="shared" si="0"/>
        <v>5939.009999999999</v>
      </c>
      <c r="O17" s="33">
        <f t="shared" si="0"/>
        <v>0</v>
      </c>
      <c r="P17" s="33">
        <f t="shared" si="0"/>
        <v>5939.009999999999</v>
      </c>
      <c r="Q17" s="33">
        <f t="shared" si="0"/>
        <v>0</v>
      </c>
      <c r="R17" s="33">
        <f t="shared" si="0"/>
        <v>0</v>
      </c>
      <c r="S17" s="33">
        <f t="shared" si="0"/>
        <v>0</v>
      </c>
      <c r="T17" s="33">
        <f t="shared" si="0"/>
        <v>0</v>
      </c>
      <c r="U17" s="33">
        <f t="shared" si="0"/>
        <v>0</v>
      </c>
      <c r="V17" s="33">
        <f t="shared" si="0"/>
        <v>5939.009999999999</v>
      </c>
      <c r="W17" s="43">
        <f aca="true" t="shared" si="1" ref="W17:W36">V17/L17*100</f>
        <v>1.716973113616652</v>
      </c>
    </row>
    <row r="18" spans="1:23" s="11" customFormat="1" ht="15">
      <c r="A18" s="31" t="s">
        <v>134</v>
      </c>
      <c r="B18" s="32"/>
      <c r="C18" s="32"/>
      <c r="D18" s="33"/>
      <c r="E18" s="33"/>
      <c r="F18" s="33"/>
      <c r="G18" s="33"/>
      <c r="H18" s="33"/>
      <c r="I18" s="33"/>
      <c r="J18" s="33"/>
      <c r="K18" s="33"/>
      <c r="L18" s="33">
        <f>L19+L22+L24+L25+L28</f>
        <v>272100</v>
      </c>
      <c r="M18" s="33">
        <f aca="true" t="shared" si="2" ref="M18:V18">M19+M22+M24+M25+M28</f>
        <v>0</v>
      </c>
      <c r="N18" s="33">
        <f t="shared" si="2"/>
        <v>5504.86</v>
      </c>
      <c r="O18" s="33">
        <f t="shared" si="2"/>
        <v>0</v>
      </c>
      <c r="P18" s="33">
        <f t="shared" si="2"/>
        <v>5504.86</v>
      </c>
      <c r="Q18" s="33">
        <f t="shared" si="2"/>
        <v>0</v>
      </c>
      <c r="R18" s="33">
        <f t="shared" si="2"/>
        <v>0</v>
      </c>
      <c r="S18" s="33">
        <f t="shared" si="2"/>
        <v>0</v>
      </c>
      <c r="T18" s="33">
        <f t="shared" si="2"/>
        <v>0</v>
      </c>
      <c r="U18" s="33">
        <f t="shared" si="2"/>
        <v>0</v>
      </c>
      <c r="V18" s="33">
        <f t="shared" si="2"/>
        <v>5504.86</v>
      </c>
      <c r="W18" s="43">
        <f t="shared" si="1"/>
        <v>2.023101800808526</v>
      </c>
    </row>
    <row r="19" spans="1:23" s="11" customFormat="1" ht="15">
      <c r="A19" s="34" t="s">
        <v>135</v>
      </c>
      <c r="B19" s="32"/>
      <c r="C19" s="37" t="s">
        <v>144</v>
      </c>
      <c r="D19" s="33"/>
      <c r="E19" s="33"/>
      <c r="F19" s="33"/>
      <c r="G19" s="33"/>
      <c r="H19" s="33"/>
      <c r="I19" s="33"/>
      <c r="J19" s="33"/>
      <c r="K19" s="33"/>
      <c r="L19" s="33">
        <f>L20+L21</f>
        <v>59300</v>
      </c>
      <c r="M19" s="33">
        <f aca="true" t="shared" si="3" ref="M19:V19">M20+M21</f>
        <v>0</v>
      </c>
      <c r="N19" s="33">
        <f t="shared" si="3"/>
        <v>1633.68</v>
      </c>
      <c r="O19" s="33">
        <f t="shared" si="3"/>
        <v>0</v>
      </c>
      <c r="P19" s="33">
        <f t="shared" si="3"/>
        <v>1633.68</v>
      </c>
      <c r="Q19" s="33">
        <f t="shared" si="3"/>
        <v>0</v>
      </c>
      <c r="R19" s="33">
        <f t="shared" si="3"/>
        <v>0</v>
      </c>
      <c r="S19" s="33">
        <f t="shared" si="3"/>
        <v>0</v>
      </c>
      <c r="T19" s="33">
        <f t="shared" si="3"/>
        <v>0</v>
      </c>
      <c r="U19" s="33">
        <f t="shared" si="3"/>
        <v>0</v>
      </c>
      <c r="V19" s="33">
        <f t="shared" si="3"/>
        <v>1633.68</v>
      </c>
      <c r="W19" s="43">
        <f t="shared" si="1"/>
        <v>2.7549409780775718</v>
      </c>
    </row>
    <row r="20" spans="1:23" ht="53.25" customHeight="1">
      <c r="A20" s="35" t="s">
        <v>55</v>
      </c>
      <c r="B20" s="36" t="s">
        <v>53</v>
      </c>
      <c r="C20" s="37" t="s">
        <v>56</v>
      </c>
      <c r="D20" s="38">
        <v>59300</v>
      </c>
      <c r="E20" s="38">
        <v>0</v>
      </c>
      <c r="F20" s="38">
        <v>59300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59300</v>
      </c>
      <c r="M20" s="38">
        <v>0</v>
      </c>
      <c r="N20" s="38">
        <v>1599.48</v>
      </c>
      <c r="O20" s="38">
        <v>0</v>
      </c>
      <c r="P20" s="38">
        <v>1599.48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1599.48</v>
      </c>
      <c r="W20" s="43">
        <f t="shared" si="1"/>
        <v>2.6972681281618884</v>
      </c>
    </row>
    <row r="21" spans="1:23" ht="94.5" customHeight="1">
      <c r="A21" s="35" t="s">
        <v>57</v>
      </c>
      <c r="B21" s="36" t="s">
        <v>53</v>
      </c>
      <c r="C21" s="37" t="s">
        <v>58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34.2</v>
      </c>
      <c r="O21" s="38">
        <v>0</v>
      </c>
      <c r="P21" s="38">
        <v>34.2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34.2</v>
      </c>
      <c r="W21" s="43">
        <v>0</v>
      </c>
    </row>
    <row r="22" spans="1:23" s="11" customFormat="1" ht="17.25" customHeight="1">
      <c r="A22" s="34" t="s">
        <v>59</v>
      </c>
      <c r="B22" s="39"/>
      <c r="C22" s="37" t="s">
        <v>143</v>
      </c>
      <c r="D22" s="33"/>
      <c r="E22" s="33"/>
      <c r="F22" s="33"/>
      <c r="G22" s="33"/>
      <c r="H22" s="33"/>
      <c r="I22" s="33"/>
      <c r="J22" s="33"/>
      <c r="K22" s="33"/>
      <c r="L22" s="33">
        <f>L23</f>
        <v>600</v>
      </c>
      <c r="M22" s="33">
        <f aca="true" t="shared" si="4" ref="M22:V22">M23</f>
        <v>0</v>
      </c>
      <c r="N22" s="33">
        <f t="shared" si="4"/>
        <v>0</v>
      </c>
      <c r="O22" s="33">
        <f t="shared" si="4"/>
        <v>0</v>
      </c>
      <c r="P22" s="33">
        <f t="shared" si="4"/>
        <v>0</v>
      </c>
      <c r="Q22" s="33">
        <f t="shared" si="4"/>
        <v>0</v>
      </c>
      <c r="R22" s="33">
        <f t="shared" si="4"/>
        <v>0</v>
      </c>
      <c r="S22" s="33">
        <f t="shared" si="4"/>
        <v>0</v>
      </c>
      <c r="T22" s="33">
        <f t="shared" si="4"/>
        <v>0</v>
      </c>
      <c r="U22" s="33">
        <f t="shared" si="4"/>
        <v>0</v>
      </c>
      <c r="V22" s="33">
        <f t="shared" si="4"/>
        <v>0</v>
      </c>
      <c r="W22" s="43">
        <f t="shared" si="1"/>
        <v>0</v>
      </c>
    </row>
    <row r="23" spans="1:23" ht="15">
      <c r="A23" s="35" t="s">
        <v>59</v>
      </c>
      <c r="B23" s="36" t="s">
        <v>53</v>
      </c>
      <c r="C23" s="37" t="s">
        <v>60</v>
      </c>
      <c r="D23" s="38">
        <v>600</v>
      </c>
      <c r="E23" s="38">
        <v>0</v>
      </c>
      <c r="F23" s="38">
        <v>600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600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43">
        <f t="shared" si="1"/>
        <v>0</v>
      </c>
    </row>
    <row r="24" spans="1:23" ht="39">
      <c r="A24" s="35" t="s">
        <v>61</v>
      </c>
      <c r="B24" s="36" t="s">
        <v>53</v>
      </c>
      <c r="C24" s="37" t="s">
        <v>62</v>
      </c>
      <c r="D24" s="38">
        <v>36700</v>
      </c>
      <c r="E24" s="38">
        <v>0</v>
      </c>
      <c r="F24" s="38">
        <v>36700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36700</v>
      </c>
      <c r="M24" s="38">
        <v>0</v>
      </c>
      <c r="N24" s="38">
        <v>289.83</v>
      </c>
      <c r="O24" s="38">
        <v>0</v>
      </c>
      <c r="P24" s="38">
        <v>289.83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289.83</v>
      </c>
      <c r="W24" s="43">
        <f t="shared" si="1"/>
        <v>0.7897275204359672</v>
      </c>
    </row>
    <row r="25" spans="1:23" s="11" customFormat="1" ht="15">
      <c r="A25" s="34" t="s">
        <v>136</v>
      </c>
      <c r="B25" s="39"/>
      <c r="C25" s="37" t="s">
        <v>142</v>
      </c>
      <c r="D25" s="33"/>
      <c r="E25" s="33"/>
      <c r="F25" s="33"/>
      <c r="G25" s="33"/>
      <c r="H25" s="33"/>
      <c r="I25" s="33"/>
      <c r="J25" s="33"/>
      <c r="K25" s="33"/>
      <c r="L25" s="33">
        <f>L26+L27</f>
        <v>158900</v>
      </c>
      <c r="M25" s="33">
        <f aca="true" t="shared" si="5" ref="M25:V25">M26+M27</f>
        <v>0</v>
      </c>
      <c r="N25" s="33">
        <f t="shared" si="5"/>
        <v>3381.35</v>
      </c>
      <c r="O25" s="33">
        <f t="shared" si="5"/>
        <v>0</v>
      </c>
      <c r="P25" s="33">
        <f t="shared" si="5"/>
        <v>3381.35</v>
      </c>
      <c r="Q25" s="33">
        <f t="shared" si="5"/>
        <v>0</v>
      </c>
      <c r="R25" s="33">
        <f t="shared" si="5"/>
        <v>0</v>
      </c>
      <c r="S25" s="33">
        <f t="shared" si="5"/>
        <v>0</v>
      </c>
      <c r="T25" s="33">
        <f t="shared" si="5"/>
        <v>0</v>
      </c>
      <c r="U25" s="33">
        <f t="shared" si="5"/>
        <v>0</v>
      </c>
      <c r="V25" s="33">
        <f t="shared" si="5"/>
        <v>3381.35</v>
      </c>
      <c r="W25" s="43">
        <f t="shared" si="1"/>
        <v>2.1279735682819383</v>
      </c>
    </row>
    <row r="26" spans="1:23" ht="55.5" customHeight="1">
      <c r="A26" s="35" t="s">
        <v>63</v>
      </c>
      <c r="B26" s="36" t="s">
        <v>53</v>
      </c>
      <c r="C26" s="37" t="s">
        <v>64</v>
      </c>
      <c r="D26" s="38">
        <v>152700</v>
      </c>
      <c r="E26" s="38">
        <v>0</v>
      </c>
      <c r="F26" s="38">
        <v>152700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152700</v>
      </c>
      <c r="M26" s="38">
        <v>0</v>
      </c>
      <c r="N26" s="38">
        <v>2874.35</v>
      </c>
      <c r="O26" s="38">
        <v>0</v>
      </c>
      <c r="P26" s="38">
        <v>2874.35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2874.35</v>
      </c>
      <c r="W26" s="43">
        <f t="shared" si="1"/>
        <v>1.8823510150622134</v>
      </c>
    </row>
    <row r="27" spans="1:23" ht="57.75" customHeight="1">
      <c r="A27" s="35" t="s">
        <v>65</v>
      </c>
      <c r="B27" s="36" t="s">
        <v>53</v>
      </c>
      <c r="C27" s="37" t="s">
        <v>66</v>
      </c>
      <c r="D27" s="38">
        <v>6200</v>
      </c>
      <c r="E27" s="38">
        <v>0</v>
      </c>
      <c r="F27" s="38">
        <v>6200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6200</v>
      </c>
      <c r="M27" s="38">
        <v>0</v>
      </c>
      <c r="N27" s="38">
        <v>507</v>
      </c>
      <c r="O27" s="38">
        <v>0</v>
      </c>
      <c r="P27" s="38">
        <v>507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507</v>
      </c>
      <c r="W27" s="43">
        <f t="shared" si="1"/>
        <v>8.17741935483871</v>
      </c>
    </row>
    <row r="28" spans="1:23" ht="65.25" customHeight="1">
      <c r="A28" s="35" t="s">
        <v>67</v>
      </c>
      <c r="B28" s="36" t="s">
        <v>53</v>
      </c>
      <c r="C28" s="37" t="s">
        <v>68</v>
      </c>
      <c r="D28" s="38">
        <v>16600</v>
      </c>
      <c r="E28" s="38">
        <v>0</v>
      </c>
      <c r="F28" s="38">
        <v>16600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16600</v>
      </c>
      <c r="M28" s="38">
        <v>0</v>
      </c>
      <c r="N28" s="38">
        <v>200</v>
      </c>
      <c r="O28" s="38">
        <v>0</v>
      </c>
      <c r="P28" s="38">
        <v>200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200</v>
      </c>
      <c r="W28" s="43">
        <f t="shared" si="1"/>
        <v>1.2048192771084338</v>
      </c>
    </row>
    <row r="29" spans="1:23" s="11" customFormat="1" ht="18" customHeight="1">
      <c r="A29" s="34" t="s">
        <v>137</v>
      </c>
      <c r="B29" s="39"/>
      <c r="C29" s="37" t="s">
        <v>141</v>
      </c>
      <c r="D29" s="33"/>
      <c r="E29" s="33"/>
      <c r="F29" s="33"/>
      <c r="G29" s="33"/>
      <c r="H29" s="33"/>
      <c r="I29" s="33"/>
      <c r="J29" s="33"/>
      <c r="K29" s="33"/>
      <c r="L29" s="33">
        <f>SUM(L30:L32)</f>
        <v>73800</v>
      </c>
      <c r="M29" s="33">
        <f aca="true" t="shared" si="6" ref="M29:V29">SUM(M30:M32)</f>
        <v>0</v>
      </c>
      <c r="N29" s="33">
        <f t="shared" si="6"/>
        <v>434.15</v>
      </c>
      <c r="O29" s="33">
        <f t="shared" si="6"/>
        <v>0</v>
      </c>
      <c r="P29" s="33">
        <f t="shared" si="6"/>
        <v>434.15</v>
      </c>
      <c r="Q29" s="33">
        <f t="shared" si="6"/>
        <v>0</v>
      </c>
      <c r="R29" s="33">
        <f t="shared" si="6"/>
        <v>0</v>
      </c>
      <c r="S29" s="33">
        <f t="shared" si="6"/>
        <v>0</v>
      </c>
      <c r="T29" s="33">
        <f t="shared" si="6"/>
        <v>0</v>
      </c>
      <c r="U29" s="33">
        <f t="shared" si="6"/>
        <v>0</v>
      </c>
      <c r="V29" s="33">
        <f t="shared" si="6"/>
        <v>434.15</v>
      </c>
      <c r="W29" s="43">
        <f t="shared" si="1"/>
        <v>0.5882791327913279</v>
      </c>
    </row>
    <row r="30" spans="1:23" ht="63.75" customHeight="1">
      <c r="A30" s="35" t="s">
        <v>69</v>
      </c>
      <c r="B30" s="36" t="s">
        <v>53</v>
      </c>
      <c r="C30" s="37" t="s">
        <v>70</v>
      </c>
      <c r="D30" s="38">
        <v>25500</v>
      </c>
      <c r="E30" s="38">
        <v>0</v>
      </c>
      <c r="F30" s="38">
        <v>25500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25500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43">
        <f t="shared" si="1"/>
        <v>0</v>
      </c>
    </row>
    <row r="31" spans="1:23" ht="51.75">
      <c r="A31" s="35" t="s">
        <v>71</v>
      </c>
      <c r="B31" s="36" t="s">
        <v>53</v>
      </c>
      <c r="C31" s="37" t="s">
        <v>72</v>
      </c>
      <c r="D31" s="38">
        <v>28300</v>
      </c>
      <c r="E31" s="38">
        <v>0</v>
      </c>
      <c r="F31" s="38">
        <v>28300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28300</v>
      </c>
      <c r="M31" s="38">
        <v>0</v>
      </c>
      <c r="N31" s="38">
        <v>434.15</v>
      </c>
      <c r="O31" s="38">
        <v>0</v>
      </c>
      <c r="P31" s="38">
        <v>434.15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434.15</v>
      </c>
      <c r="W31" s="43">
        <f t="shared" si="1"/>
        <v>1.5340989399293286</v>
      </c>
    </row>
    <row r="32" spans="1:23" ht="39">
      <c r="A32" s="35" t="s">
        <v>73</v>
      </c>
      <c r="B32" s="36" t="s">
        <v>53</v>
      </c>
      <c r="C32" s="37" t="s">
        <v>74</v>
      </c>
      <c r="D32" s="38">
        <v>20000</v>
      </c>
      <c r="E32" s="38">
        <v>0</v>
      </c>
      <c r="F32" s="38">
        <v>20000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20000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43">
        <f t="shared" si="1"/>
        <v>0</v>
      </c>
    </row>
    <row r="33" spans="1:23" s="11" customFormat="1" ht="15">
      <c r="A33" s="34" t="s">
        <v>138</v>
      </c>
      <c r="B33" s="39"/>
      <c r="C33" s="37" t="s">
        <v>140</v>
      </c>
      <c r="D33" s="33"/>
      <c r="E33" s="33"/>
      <c r="F33" s="33"/>
      <c r="G33" s="33"/>
      <c r="H33" s="33"/>
      <c r="I33" s="33"/>
      <c r="J33" s="33"/>
      <c r="K33" s="33"/>
      <c r="L33" s="33">
        <f>SUM(L34:L36)</f>
        <v>1298800</v>
      </c>
      <c r="M33" s="33">
        <f aca="true" t="shared" si="7" ref="M33:V33">SUM(M34:M36)</f>
        <v>0</v>
      </c>
      <c r="N33" s="33">
        <f t="shared" si="7"/>
        <v>4400</v>
      </c>
      <c r="O33" s="33">
        <f t="shared" si="7"/>
        <v>0</v>
      </c>
      <c r="P33" s="33">
        <f t="shared" si="7"/>
        <v>4400</v>
      </c>
      <c r="Q33" s="33">
        <f t="shared" si="7"/>
        <v>0</v>
      </c>
      <c r="R33" s="33">
        <f t="shared" si="7"/>
        <v>0</v>
      </c>
      <c r="S33" s="33">
        <f t="shared" si="7"/>
        <v>0</v>
      </c>
      <c r="T33" s="33">
        <f t="shared" si="7"/>
        <v>0</v>
      </c>
      <c r="U33" s="33">
        <f t="shared" si="7"/>
        <v>0</v>
      </c>
      <c r="V33" s="33">
        <f t="shared" si="7"/>
        <v>4400</v>
      </c>
      <c r="W33" s="43">
        <f t="shared" si="1"/>
        <v>0.3387742531567601</v>
      </c>
    </row>
    <row r="34" spans="1:23" ht="26.25">
      <c r="A34" s="35" t="s">
        <v>75</v>
      </c>
      <c r="B34" s="36" t="s">
        <v>53</v>
      </c>
      <c r="C34" s="37" t="s">
        <v>76</v>
      </c>
      <c r="D34" s="38">
        <v>1124700</v>
      </c>
      <c r="E34" s="38">
        <v>0</v>
      </c>
      <c r="F34" s="38">
        <v>1124700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1124700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43">
        <f t="shared" si="1"/>
        <v>0</v>
      </c>
    </row>
    <row r="35" spans="1:23" ht="15">
      <c r="A35" s="35" t="s">
        <v>77</v>
      </c>
      <c r="B35" s="36" t="s">
        <v>53</v>
      </c>
      <c r="C35" s="37" t="s">
        <v>78</v>
      </c>
      <c r="D35" s="38">
        <v>121500</v>
      </c>
      <c r="E35" s="38">
        <v>0</v>
      </c>
      <c r="F35" s="38">
        <v>121500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121500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43">
        <f t="shared" si="1"/>
        <v>0</v>
      </c>
    </row>
    <row r="36" spans="1:23" ht="39">
      <c r="A36" s="35" t="s">
        <v>79</v>
      </c>
      <c r="B36" s="36" t="s">
        <v>53</v>
      </c>
      <c r="C36" s="37" t="s">
        <v>80</v>
      </c>
      <c r="D36" s="38">
        <v>52600</v>
      </c>
      <c r="E36" s="38">
        <v>0</v>
      </c>
      <c r="F36" s="38">
        <v>52600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52600</v>
      </c>
      <c r="M36" s="38">
        <v>0</v>
      </c>
      <c r="N36" s="38">
        <v>4400</v>
      </c>
      <c r="O36" s="38">
        <v>0</v>
      </c>
      <c r="P36" s="38">
        <v>4400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4400</v>
      </c>
      <c r="W36" s="43">
        <f t="shared" si="1"/>
        <v>8.365019011406844</v>
      </c>
    </row>
    <row r="37" spans="1:23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 ht="36" customHeight="1">
      <c r="A38" s="52"/>
      <c r="B38" s="52"/>
      <c r="C38" s="52"/>
      <c r="D38" s="52"/>
      <c r="E38" s="52"/>
      <c r="F38" s="52"/>
      <c r="G38" s="52"/>
      <c r="H38" s="52"/>
      <c r="I38" s="52"/>
      <c r="J38" s="9"/>
      <c r="K38" s="9"/>
      <c r="L38" s="9"/>
      <c r="M38" s="10"/>
      <c r="N38" s="10"/>
      <c r="O38" s="10"/>
      <c r="P38" s="10"/>
      <c r="Q38" s="10"/>
      <c r="R38" s="10"/>
      <c r="S38" s="10"/>
      <c r="T38" s="10"/>
      <c r="U38" s="10"/>
      <c r="V38" s="8"/>
      <c r="W38" s="10"/>
    </row>
  </sheetData>
  <sheetProtection/>
  <mergeCells count="11">
    <mergeCell ref="B13:B14"/>
    <mergeCell ref="C13:C14"/>
    <mergeCell ref="D13:M13"/>
    <mergeCell ref="N13:W13"/>
    <mergeCell ref="A38:I38"/>
    <mergeCell ref="A2:R3"/>
    <mergeCell ref="A4:R4"/>
    <mergeCell ref="A6:M6"/>
    <mergeCell ref="A7:M7"/>
    <mergeCell ref="A11:W11"/>
    <mergeCell ref="A13:A14"/>
  </mergeCells>
  <printOptions/>
  <pageMargins left="0.787" right="0.59" top="0.59" bottom="0.59" header="0.393" footer="0.511"/>
  <pageSetup fitToHeight="1000" fitToWidth="1" horizontalDpi="600" verticalDpi="600" orientation="portrait" paperSize="9" r:id="rId1"/>
  <headerFooter>
    <oddFooter>&amp;C&amp;Л&amp;Д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showGridLines="0" zoomScalePageLayoutView="0" workbookViewId="0" topLeftCell="A1">
      <selection activeCell="X5" sqref="X5"/>
    </sheetView>
  </sheetViews>
  <sheetFormatPr defaultColWidth="9.140625" defaultRowHeight="15"/>
  <cols>
    <col min="1" max="1" width="50.7109375" style="0" customWidth="1"/>
    <col min="2" max="2" width="7.7109375" style="0" hidden="1" customWidth="1"/>
    <col min="3" max="3" width="22.7109375" style="0" customWidth="1"/>
    <col min="4" max="4" width="7.8515625" style="0" hidden="1" customWidth="1"/>
    <col min="5" max="6" width="15.7109375" style="0" hidden="1" customWidth="1"/>
    <col min="7" max="7" width="3.421875" style="0" hidden="1" customWidth="1"/>
    <col min="8" max="11" width="15.7109375" style="0" hidden="1" customWidth="1"/>
    <col min="12" max="12" width="13.7109375" style="0" customWidth="1"/>
    <col min="13" max="13" width="5.8515625" style="0" hidden="1" customWidth="1"/>
    <col min="14" max="21" width="15.7109375" style="0" hidden="1" customWidth="1"/>
    <col min="22" max="22" width="13.7109375" style="0" customWidth="1"/>
    <col min="23" max="23" width="7.140625" style="0" customWidth="1"/>
  </cols>
  <sheetData>
    <row r="1" spans="1:23" ht="15.75" customHeight="1">
      <c r="A1" s="57" t="s">
        <v>81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14"/>
      <c r="U1" s="14"/>
      <c r="V1" s="14"/>
      <c r="W1" s="14"/>
    </row>
    <row r="2" spans="1:23" ht="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ht="35.25" customHeight="1">
      <c r="A3" s="58" t="s">
        <v>16</v>
      </c>
      <c r="B3" s="44" t="s">
        <v>17</v>
      </c>
      <c r="C3" s="44" t="s">
        <v>82</v>
      </c>
      <c r="D3" s="46" t="s">
        <v>19</v>
      </c>
      <c r="E3" s="47"/>
      <c r="F3" s="47"/>
      <c r="G3" s="47"/>
      <c r="H3" s="47"/>
      <c r="I3" s="47"/>
      <c r="J3" s="47"/>
      <c r="K3" s="47"/>
      <c r="L3" s="47"/>
      <c r="M3" s="48"/>
      <c r="N3" s="49" t="s">
        <v>20</v>
      </c>
      <c r="O3" s="50"/>
      <c r="P3" s="50"/>
      <c r="Q3" s="50"/>
      <c r="R3" s="50"/>
      <c r="S3" s="50"/>
      <c r="T3" s="50"/>
      <c r="U3" s="50"/>
      <c r="V3" s="50"/>
      <c r="W3" s="51"/>
    </row>
    <row r="4" spans="1:23" ht="409.5" hidden="1">
      <c r="A4" s="59"/>
      <c r="B4" s="45"/>
      <c r="C4" s="45"/>
      <c r="D4" s="29" t="s">
        <v>21</v>
      </c>
      <c r="E4" s="29" t="s">
        <v>22</v>
      </c>
      <c r="F4" s="29" t="s">
        <v>23</v>
      </c>
      <c r="G4" s="29" t="s">
        <v>24</v>
      </c>
      <c r="H4" s="29" t="s">
        <v>25</v>
      </c>
      <c r="I4" s="30" t="s">
        <v>26</v>
      </c>
      <c r="J4" s="30" t="s">
        <v>27</v>
      </c>
      <c r="K4" s="30" t="s">
        <v>28</v>
      </c>
      <c r="L4" s="30" t="s">
        <v>29</v>
      </c>
      <c r="M4" s="29" t="s">
        <v>30</v>
      </c>
      <c r="N4" s="29" t="s">
        <v>21</v>
      </c>
      <c r="O4" s="29" t="s">
        <v>22</v>
      </c>
      <c r="P4" s="29" t="s">
        <v>31</v>
      </c>
      <c r="Q4" s="29" t="s">
        <v>24</v>
      </c>
      <c r="R4" s="29" t="s">
        <v>25</v>
      </c>
      <c r="S4" s="30" t="s">
        <v>26</v>
      </c>
      <c r="T4" s="30" t="s">
        <v>27</v>
      </c>
      <c r="U4" s="30" t="s">
        <v>28</v>
      </c>
      <c r="V4" s="30" t="s">
        <v>29</v>
      </c>
      <c r="W4" s="29" t="s">
        <v>30</v>
      </c>
    </row>
    <row r="5" spans="1:23" ht="15.75" thickBot="1">
      <c r="A5" s="41" t="s">
        <v>32</v>
      </c>
      <c r="B5" s="42" t="s">
        <v>33</v>
      </c>
      <c r="C5" s="42">
        <v>2</v>
      </c>
      <c r="D5" s="30" t="s">
        <v>35</v>
      </c>
      <c r="E5" s="30" t="s">
        <v>36</v>
      </c>
      <c r="F5" s="30" t="s">
        <v>37</v>
      </c>
      <c r="G5" s="30" t="s">
        <v>38</v>
      </c>
      <c r="H5" s="30" t="s">
        <v>39</v>
      </c>
      <c r="I5" s="30" t="s">
        <v>40</v>
      </c>
      <c r="J5" s="30" t="s">
        <v>41</v>
      </c>
      <c r="K5" s="30" t="s">
        <v>42</v>
      </c>
      <c r="L5" s="30">
        <v>3</v>
      </c>
      <c r="M5" s="30" t="s">
        <v>43</v>
      </c>
      <c r="N5" s="30" t="s">
        <v>44</v>
      </c>
      <c r="O5" s="30" t="s">
        <v>45</v>
      </c>
      <c r="P5" s="30" t="s">
        <v>46</v>
      </c>
      <c r="Q5" s="30" t="s">
        <v>47</v>
      </c>
      <c r="R5" s="30" t="s">
        <v>48</v>
      </c>
      <c r="S5" s="30" t="s">
        <v>49</v>
      </c>
      <c r="T5" s="30" t="s">
        <v>50</v>
      </c>
      <c r="U5" s="30" t="s">
        <v>51</v>
      </c>
      <c r="V5" s="30">
        <v>4</v>
      </c>
      <c r="W5" s="30">
        <v>5</v>
      </c>
    </row>
    <row r="6" spans="1:23" ht="26.25">
      <c r="A6" s="31" t="s">
        <v>83</v>
      </c>
      <c r="B6" s="32" t="s">
        <v>84</v>
      </c>
      <c r="C6" s="32" t="s">
        <v>54</v>
      </c>
      <c r="D6" s="33">
        <v>1644700</v>
      </c>
      <c r="E6" s="33">
        <v>0</v>
      </c>
      <c r="F6" s="33">
        <v>1644700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f>L7+L16+L22+L25+L28+L31</f>
        <v>1644700</v>
      </c>
      <c r="M6" s="33">
        <f aca="true" t="shared" si="0" ref="M6:V6">M7+M16+M22+M25+M28+M31</f>
        <v>0</v>
      </c>
      <c r="N6" s="33">
        <f t="shared" si="0"/>
        <v>62500</v>
      </c>
      <c r="O6" s="33">
        <f t="shared" si="0"/>
        <v>0</v>
      </c>
      <c r="P6" s="33">
        <f t="shared" si="0"/>
        <v>62500</v>
      </c>
      <c r="Q6" s="33">
        <f t="shared" si="0"/>
        <v>0</v>
      </c>
      <c r="R6" s="33">
        <f t="shared" si="0"/>
        <v>0</v>
      </c>
      <c r="S6" s="33">
        <f t="shared" si="0"/>
        <v>0</v>
      </c>
      <c r="T6" s="33">
        <f t="shared" si="0"/>
        <v>0</v>
      </c>
      <c r="U6" s="33">
        <f t="shared" si="0"/>
        <v>0</v>
      </c>
      <c r="V6" s="33">
        <f t="shared" si="0"/>
        <v>62500</v>
      </c>
      <c r="W6" s="43">
        <f>V6/L6*100</f>
        <v>3.8000851219067306</v>
      </c>
    </row>
    <row r="7" spans="1:23" ht="15">
      <c r="A7" s="31" t="s">
        <v>145</v>
      </c>
      <c r="B7" s="32"/>
      <c r="C7" s="32" t="s">
        <v>146</v>
      </c>
      <c r="D7" s="38"/>
      <c r="E7" s="38"/>
      <c r="F7" s="38"/>
      <c r="G7" s="38"/>
      <c r="H7" s="38"/>
      <c r="I7" s="38"/>
      <c r="J7" s="38"/>
      <c r="K7" s="38"/>
      <c r="L7" s="33">
        <f>L8+L14</f>
        <v>469600</v>
      </c>
      <c r="M7" s="33">
        <f aca="true" t="shared" si="1" ref="M7:V7">M8+M14</f>
        <v>0</v>
      </c>
      <c r="N7" s="33">
        <f t="shared" si="1"/>
        <v>10000</v>
      </c>
      <c r="O7" s="33">
        <f t="shared" si="1"/>
        <v>0</v>
      </c>
      <c r="P7" s="33">
        <f t="shared" si="1"/>
        <v>10000</v>
      </c>
      <c r="Q7" s="33">
        <f t="shared" si="1"/>
        <v>0</v>
      </c>
      <c r="R7" s="33">
        <f t="shared" si="1"/>
        <v>0</v>
      </c>
      <c r="S7" s="33">
        <f t="shared" si="1"/>
        <v>0</v>
      </c>
      <c r="T7" s="33">
        <f t="shared" si="1"/>
        <v>0</v>
      </c>
      <c r="U7" s="33">
        <f t="shared" si="1"/>
        <v>0</v>
      </c>
      <c r="V7" s="33">
        <f t="shared" si="1"/>
        <v>10000</v>
      </c>
      <c r="W7" s="43">
        <f aca="true" t="shared" si="2" ref="W7:W33">V7/L7*100</f>
        <v>2.1294718909710393</v>
      </c>
    </row>
    <row r="8" spans="1:23" ht="39">
      <c r="A8" s="40" t="s">
        <v>147</v>
      </c>
      <c r="B8" s="36"/>
      <c r="C8" s="37" t="s">
        <v>148</v>
      </c>
      <c r="D8" s="38"/>
      <c r="E8" s="38"/>
      <c r="F8" s="38"/>
      <c r="G8" s="38"/>
      <c r="H8" s="38"/>
      <c r="I8" s="38"/>
      <c r="J8" s="38"/>
      <c r="K8" s="38"/>
      <c r="L8" s="38">
        <f>SUM(L9:L13)</f>
        <v>464600</v>
      </c>
      <c r="M8" s="38">
        <f aca="true" t="shared" si="3" ref="M8:V8">SUM(M9:M13)</f>
        <v>0</v>
      </c>
      <c r="N8" s="38">
        <f t="shared" si="3"/>
        <v>10000</v>
      </c>
      <c r="O8" s="38">
        <f t="shared" si="3"/>
        <v>0</v>
      </c>
      <c r="P8" s="38">
        <f t="shared" si="3"/>
        <v>10000</v>
      </c>
      <c r="Q8" s="38">
        <f t="shared" si="3"/>
        <v>0</v>
      </c>
      <c r="R8" s="38">
        <f t="shared" si="3"/>
        <v>0</v>
      </c>
      <c r="S8" s="38">
        <f t="shared" si="3"/>
        <v>0</v>
      </c>
      <c r="T8" s="38">
        <f t="shared" si="3"/>
        <v>0</v>
      </c>
      <c r="U8" s="38">
        <f t="shared" si="3"/>
        <v>0</v>
      </c>
      <c r="V8" s="38">
        <f t="shared" si="3"/>
        <v>10000</v>
      </c>
      <c r="W8" s="43">
        <f t="shared" si="2"/>
        <v>2.152389151958674</v>
      </c>
    </row>
    <row r="9" spans="1:23" ht="15">
      <c r="A9" s="35" t="s">
        <v>85</v>
      </c>
      <c r="B9" s="36" t="s">
        <v>84</v>
      </c>
      <c r="C9" s="37" t="s">
        <v>86</v>
      </c>
      <c r="D9" s="38">
        <v>304300</v>
      </c>
      <c r="E9" s="38">
        <v>0</v>
      </c>
      <c r="F9" s="38">
        <v>304300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304300</v>
      </c>
      <c r="M9" s="38">
        <v>0</v>
      </c>
      <c r="N9" s="38">
        <v>10000</v>
      </c>
      <c r="O9" s="38">
        <v>0</v>
      </c>
      <c r="P9" s="38">
        <v>10000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10000</v>
      </c>
      <c r="W9" s="43">
        <f t="shared" si="2"/>
        <v>3.286230693394676</v>
      </c>
    </row>
    <row r="10" spans="1:23" ht="15">
      <c r="A10" s="35" t="s">
        <v>87</v>
      </c>
      <c r="B10" s="36" t="s">
        <v>84</v>
      </c>
      <c r="C10" s="37" t="s">
        <v>88</v>
      </c>
      <c r="D10" s="38">
        <v>91900</v>
      </c>
      <c r="E10" s="38">
        <v>0</v>
      </c>
      <c r="F10" s="38">
        <v>91900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91900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43">
        <f t="shared" si="2"/>
        <v>0</v>
      </c>
    </row>
    <row r="11" spans="1:23" ht="15">
      <c r="A11" s="35" t="s">
        <v>89</v>
      </c>
      <c r="B11" s="36" t="s">
        <v>84</v>
      </c>
      <c r="C11" s="37" t="s">
        <v>90</v>
      </c>
      <c r="D11" s="38">
        <v>9000</v>
      </c>
      <c r="E11" s="38">
        <v>0</v>
      </c>
      <c r="F11" s="38">
        <v>9000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9000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43">
        <f t="shared" si="2"/>
        <v>0</v>
      </c>
    </row>
    <row r="12" spans="1:23" ht="15">
      <c r="A12" s="35" t="s">
        <v>91</v>
      </c>
      <c r="B12" s="36" t="s">
        <v>84</v>
      </c>
      <c r="C12" s="37" t="s">
        <v>92</v>
      </c>
      <c r="D12" s="38">
        <v>48800</v>
      </c>
      <c r="E12" s="38">
        <v>0</v>
      </c>
      <c r="F12" s="38">
        <v>48800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48800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43">
        <f t="shared" si="2"/>
        <v>0</v>
      </c>
    </row>
    <row r="13" spans="1:23" ht="15">
      <c r="A13" s="35" t="s">
        <v>93</v>
      </c>
      <c r="B13" s="36" t="s">
        <v>84</v>
      </c>
      <c r="C13" s="37" t="s">
        <v>94</v>
      </c>
      <c r="D13" s="38">
        <v>10600</v>
      </c>
      <c r="E13" s="38">
        <v>0</v>
      </c>
      <c r="F13" s="38">
        <v>10600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10600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43">
        <f t="shared" si="2"/>
        <v>0</v>
      </c>
    </row>
    <row r="14" spans="1:23" ht="15">
      <c r="A14" s="35" t="s">
        <v>149</v>
      </c>
      <c r="B14" s="36"/>
      <c r="C14" s="37" t="s">
        <v>150</v>
      </c>
      <c r="D14" s="38"/>
      <c r="E14" s="38"/>
      <c r="F14" s="38"/>
      <c r="G14" s="38"/>
      <c r="H14" s="38"/>
      <c r="I14" s="38"/>
      <c r="J14" s="38"/>
      <c r="K14" s="38"/>
      <c r="L14" s="38">
        <f>L15</f>
        <v>5000</v>
      </c>
      <c r="M14" s="38">
        <f aca="true" t="shared" si="4" ref="M14:V14">M15</f>
        <v>0</v>
      </c>
      <c r="N14" s="38">
        <f t="shared" si="4"/>
        <v>0</v>
      </c>
      <c r="O14" s="38">
        <f t="shared" si="4"/>
        <v>0</v>
      </c>
      <c r="P14" s="38">
        <f t="shared" si="4"/>
        <v>0</v>
      </c>
      <c r="Q14" s="38">
        <f t="shared" si="4"/>
        <v>0</v>
      </c>
      <c r="R14" s="38">
        <f t="shared" si="4"/>
        <v>0</v>
      </c>
      <c r="S14" s="38">
        <f t="shared" si="4"/>
        <v>0</v>
      </c>
      <c r="T14" s="38">
        <f t="shared" si="4"/>
        <v>0</v>
      </c>
      <c r="U14" s="38">
        <f t="shared" si="4"/>
        <v>0</v>
      </c>
      <c r="V14" s="38">
        <f t="shared" si="4"/>
        <v>0</v>
      </c>
      <c r="W14" s="43">
        <f t="shared" si="2"/>
        <v>0</v>
      </c>
    </row>
    <row r="15" spans="1:23" ht="15">
      <c r="A15" s="35" t="s">
        <v>93</v>
      </c>
      <c r="B15" s="36" t="s">
        <v>84</v>
      </c>
      <c r="C15" s="37" t="s">
        <v>95</v>
      </c>
      <c r="D15" s="38">
        <v>5000</v>
      </c>
      <c r="E15" s="38">
        <v>0</v>
      </c>
      <c r="F15" s="38">
        <v>5000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5000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43">
        <f t="shared" si="2"/>
        <v>0</v>
      </c>
    </row>
    <row r="16" spans="1:23" ht="15">
      <c r="A16" s="34" t="s">
        <v>151</v>
      </c>
      <c r="B16" s="39"/>
      <c r="C16" s="32" t="s">
        <v>152</v>
      </c>
      <c r="D16" s="38"/>
      <c r="E16" s="38"/>
      <c r="F16" s="38"/>
      <c r="G16" s="38"/>
      <c r="H16" s="38"/>
      <c r="I16" s="38"/>
      <c r="J16" s="38"/>
      <c r="K16" s="38"/>
      <c r="L16" s="33">
        <f>L17</f>
        <v>52600</v>
      </c>
      <c r="M16" s="33">
        <f aca="true" t="shared" si="5" ref="M16:V16">M17</f>
        <v>0</v>
      </c>
      <c r="N16" s="33">
        <f t="shared" si="5"/>
        <v>0</v>
      </c>
      <c r="O16" s="33">
        <f t="shared" si="5"/>
        <v>0</v>
      </c>
      <c r="P16" s="33">
        <f t="shared" si="5"/>
        <v>0</v>
      </c>
      <c r="Q16" s="33">
        <f t="shared" si="5"/>
        <v>0</v>
      </c>
      <c r="R16" s="33">
        <f t="shared" si="5"/>
        <v>0</v>
      </c>
      <c r="S16" s="33">
        <f t="shared" si="5"/>
        <v>0</v>
      </c>
      <c r="T16" s="33">
        <f t="shared" si="5"/>
        <v>0</v>
      </c>
      <c r="U16" s="33">
        <f t="shared" si="5"/>
        <v>0</v>
      </c>
      <c r="V16" s="33">
        <f t="shared" si="5"/>
        <v>0</v>
      </c>
      <c r="W16" s="43">
        <f t="shared" si="2"/>
        <v>0</v>
      </c>
    </row>
    <row r="17" spans="1:23" ht="15">
      <c r="A17" s="35" t="s">
        <v>153</v>
      </c>
      <c r="B17" s="36"/>
      <c r="C17" s="37" t="s">
        <v>154</v>
      </c>
      <c r="D17" s="38"/>
      <c r="E17" s="38"/>
      <c r="F17" s="38"/>
      <c r="G17" s="38"/>
      <c r="H17" s="38"/>
      <c r="I17" s="38"/>
      <c r="J17" s="38"/>
      <c r="K17" s="38"/>
      <c r="L17" s="38">
        <f>SUM(L18:L21)</f>
        <v>52600</v>
      </c>
      <c r="M17" s="38">
        <f aca="true" t="shared" si="6" ref="M17:V17">SUM(M18:M21)</f>
        <v>0</v>
      </c>
      <c r="N17" s="38">
        <f t="shared" si="6"/>
        <v>0</v>
      </c>
      <c r="O17" s="38">
        <f t="shared" si="6"/>
        <v>0</v>
      </c>
      <c r="P17" s="38">
        <f t="shared" si="6"/>
        <v>0</v>
      </c>
      <c r="Q17" s="38">
        <f t="shared" si="6"/>
        <v>0</v>
      </c>
      <c r="R17" s="38">
        <f t="shared" si="6"/>
        <v>0</v>
      </c>
      <c r="S17" s="38">
        <f t="shared" si="6"/>
        <v>0</v>
      </c>
      <c r="T17" s="38">
        <f t="shared" si="6"/>
        <v>0</v>
      </c>
      <c r="U17" s="38">
        <f t="shared" si="6"/>
        <v>0</v>
      </c>
      <c r="V17" s="38">
        <f t="shared" si="6"/>
        <v>0</v>
      </c>
      <c r="W17" s="43">
        <f t="shared" si="2"/>
        <v>0</v>
      </c>
    </row>
    <row r="18" spans="1:23" ht="15">
      <c r="A18" s="35" t="s">
        <v>85</v>
      </c>
      <c r="B18" s="36" t="s">
        <v>84</v>
      </c>
      <c r="C18" s="37" t="s">
        <v>96</v>
      </c>
      <c r="D18" s="38">
        <v>35300</v>
      </c>
      <c r="E18" s="38">
        <v>0</v>
      </c>
      <c r="F18" s="38">
        <v>35300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35300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43">
        <f t="shared" si="2"/>
        <v>0</v>
      </c>
    </row>
    <row r="19" spans="1:23" ht="15">
      <c r="A19" s="35" t="s">
        <v>87</v>
      </c>
      <c r="B19" s="36" t="s">
        <v>84</v>
      </c>
      <c r="C19" s="37" t="s">
        <v>97</v>
      </c>
      <c r="D19" s="38">
        <v>10700</v>
      </c>
      <c r="E19" s="38">
        <v>0</v>
      </c>
      <c r="F19" s="38">
        <v>10700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10700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43">
        <f t="shared" si="2"/>
        <v>0</v>
      </c>
    </row>
    <row r="20" spans="1:23" ht="15">
      <c r="A20" s="35" t="s">
        <v>98</v>
      </c>
      <c r="B20" s="36" t="s">
        <v>84</v>
      </c>
      <c r="C20" s="37" t="s">
        <v>99</v>
      </c>
      <c r="D20" s="38">
        <v>1600</v>
      </c>
      <c r="E20" s="38">
        <v>0</v>
      </c>
      <c r="F20" s="38">
        <v>1600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1600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43">
        <f t="shared" si="2"/>
        <v>0</v>
      </c>
    </row>
    <row r="21" spans="1:23" ht="15">
      <c r="A21" s="35" t="s">
        <v>100</v>
      </c>
      <c r="B21" s="36" t="s">
        <v>84</v>
      </c>
      <c r="C21" s="37" t="s">
        <v>101</v>
      </c>
      <c r="D21" s="38">
        <v>5000</v>
      </c>
      <c r="E21" s="38">
        <v>0</v>
      </c>
      <c r="F21" s="38">
        <v>5000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5000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43">
        <f t="shared" si="2"/>
        <v>0</v>
      </c>
    </row>
    <row r="22" spans="1:23" ht="15">
      <c r="A22" s="34" t="s">
        <v>155</v>
      </c>
      <c r="B22" s="39"/>
      <c r="C22" s="32" t="s">
        <v>156</v>
      </c>
      <c r="D22" s="38"/>
      <c r="E22" s="38"/>
      <c r="F22" s="38"/>
      <c r="G22" s="38"/>
      <c r="H22" s="38"/>
      <c r="I22" s="38"/>
      <c r="J22" s="38"/>
      <c r="K22" s="38"/>
      <c r="L22" s="33">
        <f>L23</f>
        <v>243000</v>
      </c>
      <c r="M22" s="33">
        <f aca="true" t="shared" si="7" ref="M22:V22">M23</f>
        <v>0</v>
      </c>
      <c r="N22" s="33">
        <f t="shared" si="7"/>
        <v>0</v>
      </c>
      <c r="O22" s="33">
        <f t="shared" si="7"/>
        <v>0</v>
      </c>
      <c r="P22" s="33">
        <f t="shared" si="7"/>
        <v>0</v>
      </c>
      <c r="Q22" s="33">
        <f t="shared" si="7"/>
        <v>0</v>
      </c>
      <c r="R22" s="33">
        <f t="shared" si="7"/>
        <v>0</v>
      </c>
      <c r="S22" s="33">
        <f t="shared" si="7"/>
        <v>0</v>
      </c>
      <c r="T22" s="33">
        <f t="shared" si="7"/>
        <v>0</v>
      </c>
      <c r="U22" s="33">
        <f t="shared" si="7"/>
        <v>0</v>
      </c>
      <c r="V22" s="33">
        <f t="shared" si="7"/>
        <v>0</v>
      </c>
      <c r="W22" s="43">
        <f t="shared" si="2"/>
        <v>0</v>
      </c>
    </row>
    <row r="23" spans="1:23" ht="15">
      <c r="A23" s="35" t="s">
        <v>157</v>
      </c>
      <c r="B23" s="36"/>
      <c r="C23" s="37" t="s">
        <v>158</v>
      </c>
      <c r="D23" s="38"/>
      <c r="E23" s="38"/>
      <c r="F23" s="38"/>
      <c r="G23" s="38"/>
      <c r="H23" s="38"/>
      <c r="I23" s="38"/>
      <c r="J23" s="38"/>
      <c r="K23" s="38"/>
      <c r="L23" s="38">
        <f>L24</f>
        <v>243000</v>
      </c>
      <c r="M23" s="38">
        <f aca="true" t="shared" si="8" ref="M23:V23">M24</f>
        <v>0</v>
      </c>
      <c r="N23" s="38">
        <f t="shared" si="8"/>
        <v>0</v>
      </c>
      <c r="O23" s="38">
        <f t="shared" si="8"/>
        <v>0</v>
      </c>
      <c r="P23" s="38">
        <f t="shared" si="8"/>
        <v>0</v>
      </c>
      <c r="Q23" s="38">
        <f t="shared" si="8"/>
        <v>0</v>
      </c>
      <c r="R23" s="38">
        <f t="shared" si="8"/>
        <v>0</v>
      </c>
      <c r="S23" s="38">
        <f t="shared" si="8"/>
        <v>0</v>
      </c>
      <c r="T23" s="38">
        <f t="shared" si="8"/>
        <v>0</v>
      </c>
      <c r="U23" s="38">
        <f t="shared" si="8"/>
        <v>0</v>
      </c>
      <c r="V23" s="38">
        <f t="shared" si="8"/>
        <v>0</v>
      </c>
      <c r="W23" s="43">
        <f t="shared" si="2"/>
        <v>0</v>
      </c>
    </row>
    <row r="24" spans="1:23" ht="15">
      <c r="A24" s="35" t="s">
        <v>102</v>
      </c>
      <c r="B24" s="36" t="s">
        <v>84</v>
      </c>
      <c r="C24" s="37" t="s">
        <v>103</v>
      </c>
      <c r="D24" s="38">
        <v>243000</v>
      </c>
      <c r="E24" s="38">
        <v>0</v>
      </c>
      <c r="F24" s="38">
        <v>243000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243000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43">
        <f t="shared" si="2"/>
        <v>0</v>
      </c>
    </row>
    <row r="25" spans="1:23" ht="15">
      <c r="A25" s="34" t="s">
        <v>159</v>
      </c>
      <c r="B25" s="39"/>
      <c r="C25" s="32" t="s">
        <v>160</v>
      </c>
      <c r="D25" s="38"/>
      <c r="E25" s="38"/>
      <c r="F25" s="38"/>
      <c r="G25" s="38"/>
      <c r="H25" s="38"/>
      <c r="I25" s="38"/>
      <c r="J25" s="38"/>
      <c r="K25" s="38"/>
      <c r="L25" s="33">
        <f>L26</f>
        <v>89300</v>
      </c>
      <c r="M25" s="33">
        <f aca="true" t="shared" si="9" ref="M25:V25">M26</f>
        <v>0</v>
      </c>
      <c r="N25" s="33">
        <f t="shared" si="9"/>
        <v>0</v>
      </c>
      <c r="O25" s="33">
        <f t="shared" si="9"/>
        <v>0</v>
      </c>
      <c r="P25" s="33">
        <f t="shared" si="9"/>
        <v>0</v>
      </c>
      <c r="Q25" s="33">
        <f t="shared" si="9"/>
        <v>0</v>
      </c>
      <c r="R25" s="33">
        <f t="shared" si="9"/>
        <v>0</v>
      </c>
      <c r="S25" s="33">
        <f t="shared" si="9"/>
        <v>0</v>
      </c>
      <c r="T25" s="33">
        <f t="shared" si="9"/>
        <v>0</v>
      </c>
      <c r="U25" s="33">
        <f t="shared" si="9"/>
        <v>0</v>
      </c>
      <c r="V25" s="33">
        <f t="shared" si="9"/>
        <v>0</v>
      </c>
      <c r="W25" s="43">
        <f t="shared" si="2"/>
        <v>0</v>
      </c>
    </row>
    <row r="26" spans="1:23" ht="15">
      <c r="A26" s="35" t="s">
        <v>161</v>
      </c>
      <c r="B26" s="36"/>
      <c r="C26" s="37" t="s">
        <v>162</v>
      </c>
      <c r="D26" s="38"/>
      <c r="E26" s="38"/>
      <c r="F26" s="38"/>
      <c r="G26" s="38"/>
      <c r="H26" s="38"/>
      <c r="I26" s="38"/>
      <c r="J26" s="38"/>
      <c r="K26" s="38"/>
      <c r="L26" s="38">
        <f>L27</f>
        <v>89300</v>
      </c>
      <c r="M26" s="38">
        <f aca="true" t="shared" si="10" ref="M26:V26">M27</f>
        <v>0</v>
      </c>
      <c r="N26" s="38">
        <f t="shared" si="10"/>
        <v>0</v>
      </c>
      <c r="O26" s="38">
        <f t="shared" si="10"/>
        <v>0</v>
      </c>
      <c r="P26" s="38">
        <f t="shared" si="10"/>
        <v>0</v>
      </c>
      <c r="Q26" s="38">
        <f t="shared" si="10"/>
        <v>0</v>
      </c>
      <c r="R26" s="38">
        <f t="shared" si="10"/>
        <v>0</v>
      </c>
      <c r="S26" s="38">
        <f t="shared" si="10"/>
        <v>0</v>
      </c>
      <c r="T26" s="38">
        <f t="shared" si="10"/>
        <v>0</v>
      </c>
      <c r="U26" s="38">
        <f t="shared" si="10"/>
        <v>0</v>
      </c>
      <c r="V26" s="38">
        <f t="shared" si="10"/>
        <v>0</v>
      </c>
      <c r="W26" s="43">
        <f t="shared" si="2"/>
        <v>0</v>
      </c>
    </row>
    <row r="27" spans="1:23" ht="15">
      <c r="A27" s="35" t="s">
        <v>91</v>
      </c>
      <c r="B27" s="36" t="s">
        <v>84</v>
      </c>
      <c r="C27" s="37" t="s">
        <v>104</v>
      </c>
      <c r="D27" s="38">
        <v>89300</v>
      </c>
      <c r="E27" s="38">
        <v>0</v>
      </c>
      <c r="F27" s="38">
        <v>89300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89300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43">
        <f t="shared" si="2"/>
        <v>0</v>
      </c>
    </row>
    <row r="28" spans="1:23" ht="15">
      <c r="A28" s="34" t="s">
        <v>163</v>
      </c>
      <c r="B28" s="39"/>
      <c r="C28" s="32" t="s">
        <v>164</v>
      </c>
      <c r="D28" s="38"/>
      <c r="E28" s="38"/>
      <c r="F28" s="38"/>
      <c r="G28" s="38"/>
      <c r="H28" s="38"/>
      <c r="I28" s="38"/>
      <c r="J28" s="38"/>
      <c r="K28" s="38"/>
      <c r="L28" s="33">
        <f>L29</f>
        <v>783500</v>
      </c>
      <c r="M28" s="33">
        <f aca="true" t="shared" si="11" ref="M28:V28">M29</f>
        <v>0</v>
      </c>
      <c r="N28" s="33">
        <f t="shared" si="11"/>
        <v>52500</v>
      </c>
      <c r="O28" s="33">
        <f t="shared" si="11"/>
        <v>0</v>
      </c>
      <c r="P28" s="33">
        <f t="shared" si="11"/>
        <v>52500</v>
      </c>
      <c r="Q28" s="33">
        <f t="shared" si="11"/>
        <v>0</v>
      </c>
      <c r="R28" s="33">
        <f t="shared" si="11"/>
        <v>0</v>
      </c>
      <c r="S28" s="33">
        <f t="shared" si="11"/>
        <v>0</v>
      </c>
      <c r="T28" s="33">
        <f t="shared" si="11"/>
        <v>0</v>
      </c>
      <c r="U28" s="33">
        <f t="shared" si="11"/>
        <v>0</v>
      </c>
      <c r="V28" s="33">
        <f t="shared" si="11"/>
        <v>52500</v>
      </c>
      <c r="W28" s="43">
        <f t="shared" si="2"/>
        <v>6.700701978302488</v>
      </c>
    </row>
    <row r="29" spans="1:23" ht="15">
      <c r="A29" s="35" t="s">
        <v>163</v>
      </c>
      <c r="B29" s="36"/>
      <c r="C29" s="37" t="s">
        <v>165</v>
      </c>
      <c r="D29" s="38"/>
      <c r="E29" s="38"/>
      <c r="F29" s="38"/>
      <c r="G29" s="38"/>
      <c r="H29" s="38"/>
      <c r="I29" s="38"/>
      <c r="J29" s="38"/>
      <c r="K29" s="38"/>
      <c r="L29" s="38">
        <f>L30</f>
        <v>783500</v>
      </c>
      <c r="M29" s="38">
        <f aca="true" t="shared" si="12" ref="M29:V29">M30</f>
        <v>0</v>
      </c>
      <c r="N29" s="38">
        <f t="shared" si="12"/>
        <v>52500</v>
      </c>
      <c r="O29" s="38">
        <f t="shared" si="12"/>
        <v>0</v>
      </c>
      <c r="P29" s="38">
        <f t="shared" si="12"/>
        <v>52500</v>
      </c>
      <c r="Q29" s="38">
        <f t="shared" si="12"/>
        <v>0</v>
      </c>
      <c r="R29" s="38">
        <f t="shared" si="12"/>
        <v>0</v>
      </c>
      <c r="S29" s="38">
        <f t="shared" si="12"/>
        <v>0</v>
      </c>
      <c r="T29" s="38">
        <f t="shared" si="12"/>
        <v>0</v>
      </c>
      <c r="U29" s="38">
        <f t="shared" si="12"/>
        <v>0</v>
      </c>
      <c r="V29" s="38">
        <f t="shared" si="12"/>
        <v>52500</v>
      </c>
      <c r="W29" s="43">
        <f t="shared" si="2"/>
        <v>6.700701978302488</v>
      </c>
    </row>
    <row r="30" spans="1:23" ht="26.25">
      <c r="A30" s="35" t="s">
        <v>105</v>
      </c>
      <c r="B30" s="36" t="s">
        <v>84</v>
      </c>
      <c r="C30" s="37" t="s">
        <v>106</v>
      </c>
      <c r="D30" s="38">
        <v>783500</v>
      </c>
      <c r="E30" s="38">
        <v>0</v>
      </c>
      <c r="F30" s="38">
        <v>783500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783500</v>
      </c>
      <c r="M30" s="38">
        <v>0</v>
      </c>
      <c r="N30" s="38">
        <v>52500</v>
      </c>
      <c r="O30" s="38">
        <v>0</v>
      </c>
      <c r="P30" s="38">
        <v>52500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52500</v>
      </c>
      <c r="W30" s="43">
        <f t="shared" si="2"/>
        <v>6.700701978302488</v>
      </c>
    </row>
    <row r="31" spans="1:23" ht="15">
      <c r="A31" s="34" t="s">
        <v>166</v>
      </c>
      <c r="B31" s="39"/>
      <c r="C31" s="32" t="s">
        <v>167</v>
      </c>
      <c r="D31" s="38"/>
      <c r="E31" s="38"/>
      <c r="F31" s="38"/>
      <c r="G31" s="38"/>
      <c r="H31" s="38"/>
      <c r="I31" s="38"/>
      <c r="J31" s="38"/>
      <c r="K31" s="38"/>
      <c r="L31" s="33">
        <f>L32</f>
        <v>6700</v>
      </c>
      <c r="M31" s="33">
        <f aca="true" t="shared" si="13" ref="M31:V31">M32</f>
        <v>0</v>
      </c>
      <c r="N31" s="33">
        <f t="shared" si="13"/>
        <v>0</v>
      </c>
      <c r="O31" s="33">
        <f t="shared" si="13"/>
        <v>0</v>
      </c>
      <c r="P31" s="33">
        <f t="shared" si="13"/>
        <v>0</v>
      </c>
      <c r="Q31" s="33">
        <f t="shared" si="13"/>
        <v>0</v>
      </c>
      <c r="R31" s="33">
        <f t="shared" si="13"/>
        <v>0</v>
      </c>
      <c r="S31" s="33">
        <f t="shared" si="13"/>
        <v>0</v>
      </c>
      <c r="T31" s="33">
        <f t="shared" si="13"/>
        <v>0</v>
      </c>
      <c r="U31" s="33">
        <f t="shared" si="13"/>
        <v>0</v>
      </c>
      <c r="V31" s="33">
        <f t="shared" si="13"/>
        <v>0</v>
      </c>
      <c r="W31" s="43">
        <f t="shared" si="2"/>
        <v>0</v>
      </c>
    </row>
    <row r="32" spans="1:23" ht="15">
      <c r="A32" s="35" t="s">
        <v>168</v>
      </c>
      <c r="B32" s="36"/>
      <c r="C32" s="37" t="s">
        <v>169</v>
      </c>
      <c r="D32" s="38"/>
      <c r="E32" s="38"/>
      <c r="F32" s="38"/>
      <c r="G32" s="38"/>
      <c r="H32" s="38"/>
      <c r="I32" s="38"/>
      <c r="J32" s="38"/>
      <c r="K32" s="38"/>
      <c r="L32" s="38">
        <f>L33</f>
        <v>6700</v>
      </c>
      <c r="M32" s="38">
        <f aca="true" t="shared" si="14" ref="M32:V32">M33</f>
        <v>0</v>
      </c>
      <c r="N32" s="38">
        <f t="shared" si="14"/>
        <v>0</v>
      </c>
      <c r="O32" s="38">
        <f t="shared" si="14"/>
        <v>0</v>
      </c>
      <c r="P32" s="38">
        <f t="shared" si="14"/>
        <v>0</v>
      </c>
      <c r="Q32" s="38">
        <f t="shared" si="14"/>
        <v>0</v>
      </c>
      <c r="R32" s="38">
        <f t="shared" si="14"/>
        <v>0</v>
      </c>
      <c r="S32" s="38">
        <f t="shared" si="14"/>
        <v>0</v>
      </c>
      <c r="T32" s="38">
        <f t="shared" si="14"/>
        <v>0</v>
      </c>
      <c r="U32" s="38">
        <f t="shared" si="14"/>
        <v>0</v>
      </c>
      <c r="V32" s="38">
        <f t="shared" si="14"/>
        <v>0</v>
      </c>
      <c r="W32" s="43">
        <f t="shared" si="2"/>
        <v>0</v>
      </c>
    </row>
    <row r="33" spans="1:23" ht="15">
      <c r="A33" s="35" t="s">
        <v>93</v>
      </c>
      <c r="B33" s="36" t="s">
        <v>84</v>
      </c>
      <c r="C33" s="37" t="s">
        <v>107</v>
      </c>
      <c r="D33" s="38">
        <v>6700</v>
      </c>
      <c r="E33" s="38">
        <v>0</v>
      </c>
      <c r="F33" s="38">
        <v>6700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6700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43">
        <f t="shared" si="2"/>
        <v>0</v>
      </c>
    </row>
    <row r="34" spans="1:23" ht="15">
      <c r="A34" s="40" t="s">
        <v>108</v>
      </c>
      <c r="B34" s="37" t="s">
        <v>109</v>
      </c>
      <c r="C34" s="37" t="s">
        <v>54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f>'1. Доходы бюджета (1)'!L16-'2. Расходы бюджета (2)'!L6</f>
        <v>0</v>
      </c>
      <c r="M34" s="38">
        <v>0</v>
      </c>
      <c r="N34" s="38">
        <v>-52160.99</v>
      </c>
      <c r="O34" s="38">
        <v>0</v>
      </c>
      <c r="P34" s="38">
        <v>-52160.99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f>'1. Доходы бюджета (1)'!V16-'2. Расходы бюджета (2)'!V6</f>
        <v>-52160.99</v>
      </c>
      <c r="W34" s="43">
        <v>0</v>
      </c>
    </row>
    <row r="35" spans="1:23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36" customHeight="1">
      <c r="A36" s="52"/>
      <c r="B36" s="52"/>
      <c r="C36" s="52"/>
      <c r="D36" s="52"/>
      <c r="E36" s="52"/>
      <c r="F36" s="52"/>
      <c r="G36" s="9"/>
      <c r="H36" s="9"/>
      <c r="I36" s="9"/>
      <c r="J36" s="9"/>
      <c r="K36" s="10"/>
      <c r="L36" s="8"/>
      <c r="M36" s="8"/>
      <c r="N36" s="8"/>
      <c r="O36" s="8"/>
      <c r="P36" s="8"/>
      <c r="Q36" s="10"/>
      <c r="R36" s="10"/>
      <c r="S36" s="10"/>
      <c r="T36" s="8"/>
      <c r="U36" s="8"/>
      <c r="V36" s="8"/>
      <c r="W36" s="8"/>
    </row>
  </sheetData>
  <sheetProtection/>
  <mergeCells count="7">
    <mergeCell ref="A36:F36"/>
    <mergeCell ref="A1:S1"/>
    <mergeCell ref="A3:A4"/>
    <mergeCell ref="B3:B4"/>
    <mergeCell ref="C3:C4"/>
    <mergeCell ref="D3:M3"/>
    <mergeCell ref="N3:W3"/>
  </mergeCells>
  <printOptions/>
  <pageMargins left="0.787" right="0.59" top="0.59" bottom="0.59" header="0.393" footer="0.511"/>
  <pageSetup fitToHeight="1000" fitToWidth="1" orientation="portrait" paperSize="9"/>
  <headerFooter>
    <oddFooter>&amp;C&amp;Л&amp;Д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showGridLines="0" zoomScalePageLayoutView="0" workbookViewId="0" topLeftCell="A1">
      <selection activeCell="A24" sqref="A24"/>
    </sheetView>
  </sheetViews>
  <sheetFormatPr defaultColWidth="9.140625" defaultRowHeight="15"/>
  <cols>
    <col min="1" max="1" width="50.7109375" style="0" customWidth="1"/>
    <col min="2" max="2" width="7.7109375" style="0" customWidth="1"/>
    <col min="3" max="3" width="22.7109375" style="0" customWidth="1"/>
    <col min="4" max="4" width="8.57421875" style="0" hidden="1" customWidth="1"/>
    <col min="5" max="11" width="15.7109375" style="0" hidden="1" customWidth="1"/>
    <col min="12" max="12" width="13.7109375" style="0" customWidth="1"/>
    <col min="13" max="13" width="1.8515625" style="0" hidden="1" customWidth="1"/>
    <col min="14" max="16" width="15.7109375" style="0" hidden="1" customWidth="1"/>
    <col min="17" max="17" width="7.140625" style="0" hidden="1" customWidth="1"/>
    <col min="18" max="21" width="15.7109375" style="0" hidden="1" customWidth="1"/>
    <col min="22" max="22" width="13.7109375" style="0" customWidth="1"/>
    <col min="23" max="23" width="6.8515625" style="0" customWidth="1"/>
  </cols>
  <sheetData>
    <row r="1" spans="1:23" ht="15.75" customHeight="1">
      <c r="A1" s="57" t="s">
        <v>110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14"/>
      <c r="U1" s="14"/>
      <c r="V1" s="14"/>
      <c r="W1" s="14"/>
    </row>
    <row r="2" spans="1:23" ht="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ht="35.25" customHeight="1">
      <c r="A3" s="58" t="s">
        <v>16</v>
      </c>
      <c r="B3" s="44" t="s">
        <v>17</v>
      </c>
      <c r="C3" s="44" t="s">
        <v>111</v>
      </c>
      <c r="D3" s="46" t="s">
        <v>19</v>
      </c>
      <c r="E3" s="47"/>
      <c r="F3" s="47"/>
      <c r="G3" s="47"/>
      <c r="H3" s="47"/>
      <c r="I3" s="47"/>
      <c r="J3" s="47"/>
      <c r="K3" s="47"/>
      <c r="L3" s="47"/>
      <c r="M3" s="48"/>
      <c r="N3" s="49" t="s">
        <v>20</v>
      </c>
      <c r="O3" s="50"/>
      <c r="P3" s="50"/>
      <c r="Q3" s="50"/>
      <c r="R3" s="50"/>
      <c r="S3" s="50"/>
      <c r="T3" s="50"/>
      <c r="U3" s="50"/>
      <c r="V3" s="50"/>
      <c r="W3" s="51"/>
    </row>
    <row r="4" spans="1:23" ht="43.5" customHeight="1" hidden="1">
      <c r="A4" s="59"/>
      <c r="B4" s="45"/>
      <c r="C4" s="45"/>
      <c r="D4" s="29" t="s">
        <v>21</v>
      </c>
      <c r="E4" s="29" t="s">
        <v>22</v>
      </c>
      <c r="F4" s="29" t="s">
        <v>23</v>
      </c>
      <c r="G4" s="29" t="s">
        <v>24</v>
      </c>
      <c r="H4" s="29" t="s">
        <v>25</v>
      </c>
      <c r="I4" s="30" t="s">
        <v>26</v>
      </c>
      <c r="J4" s="30" t="s">
        <v>27</v>
      </c>
      <c r="K4" s="30" t="s">
        <v>28</v>
      </c>
      <c r="L4" s="30" t="s">
        <v>29</v>
      </c>
      <c r="M4" s="29" t="s">
        <v>30</v>
      </c>
      <c r="N4" s="29" t="s">
        <v>21</v>
      </c>
      <c r="O4" s="29" t="s">
        <v>22</v>
      </c>
      <c r="P4" s="29" t="s">
        <v>31</v>
      </c>
      <c r="Q4" s="29" t="s">
        <v>24</v>
      </c>
      <c r="R4" s="29" t="s">
        <v>25</v>
      </c>
      <c r="S4" s="30" t="s">
        <v>26</v>
      </c>
      <c r="T4" s="30" t="s">
        <v>27</v>
      </c>
      <c r="U4" s="30" t="s">
        <v>28</v>
      </c>
      <c r="V4" s="30" t="s">
        <v>29</v>
      </c>
      <c r="W4" s="29" t="s">
        <v>30</v>
      </c>
    </row>
    <row r="5" spans="1:23" ht="14.25" customHeight="1" thickBot="1">
      <c r="A5" s="41" t="s">
        <v>32</v>
      </c>
      <c r="B5" s="42" t="s">
        <v>33</v>
      </c>
      <c r="C5" s="42" t="s">
        <v>34</v>
      </c>
      <c r="D5" s="30" t="s">
        <v>35</v>
      </c>
      <c r="E5" s="30" t="s">
        <v>36</v>
      </c>
      <c r="F5" s="30" t="s">
        <v>37</v>
      </c>
      <c r="G5" s="30" t="s">
        <v>38</v>
      </c>
      <c r="H5" s="30" t="s">
        <v>39</v>
      </c>
      <c r="I5" s="30" t="s">
        <v>40</v>
      </c>
      <c r="J5" s="30" t="s">
        <v>41</v>
      </c>
      <c r="K5" s="30" t="s">
        <v>42</v>
      </c>
      <c r="L5" s="30">
        <v>4</v>
      </c>
      <c r="M5" s="30" t="s">
        <v>43</v>
      </c>
      <c r="N5" s="30" t="s">
        <v>44</v>
      </c>
      <c r="O5" s="30" t="s">
        <v>45</v>
      </c>
      <c r="P5" s="30" t="s">
        <v>46</v>
      </c>
      <c r="Q5" s="30" t="s">
        <v>47</v>
      </c>
      <c r="R5" s="30" t="s">
        <v>48</v>
      </c>
      <c r="S5" s="30" t="s">
        <v>49</v>
      </c>
      <c r="T5" s="30" t="s">
        <v>50</v>
      </c>
      <c r="U5" s="30" t="s">
        <v>51</v>
      </c>
      <c r="V5" s="30">
        <v>5</v>
      </c>
      <c r="W5" s="30">
        <v>6</v>
      </c>
    </row>
    <row r="6" spans="1:23" ht="15">
      <c r="A6" s="40" t="s">
        <v>112</v>
      </c>
      <c r="B6" s="37" t="s">
        <v>113</v>
      </c>
      <c r="C6" s="37" t="s">
        <v>54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f>L10+L13</f>
        <v>0</v>
      </c>
      <c r="M6" s="38">
        <f aca="true" t="shared" si="0" ref="M6:V6">M10+M13</f>
        <v>0</v>
      </c>
      <c r="N6" s="38">
        <f t="shared" si="0"/>
        <v>52160.99</v>
      </c>
      <c r="O6" s="38">
        <f t="shared" si="0"/>
        <v>0</v>
      </c>
      <c r="P6" s="38">
        <f t="shared" si="0"/>
        <v>52160.99</v>
      </c>
      <c r="Q6" s="38">
        <f t="shared" si="0"/>
        <v>0</v>
      </c>
      <c r="R6" s="38">
        <f t="shared" si="0"/>
        <v>0</v>
      </c>
      <c r="S6" s="38">
        <f t="shared" si="0"/>
        <v>0</v>
      </c>
      <c r="T6" s="38">
        <f t="shared" si="0"/>
        <v>0</v>
      </c>
      <c r="U6" s="38">
        <f t="shared" si="0"/>
        <v>0</v>
      </c>
      <c r="V6" s="38">
        <f t="shared" si="0"/>
        <v>52160.99</v>
      </c>
      <c r="W6" s="38">
        <v>0</v>
      </c>
    </row>
    <row r="7" spans="1:23" ht="39">
      <c r="A7" s="40" t="s">
        <v>114</v>
      </c>
      <c r="B7" s="37" t="s">
        <v>115</v>
      </c>
      <c r="C7" s="37" t="s">
        <v>54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</row>
    <row r="8" spans="1:23" ht="26.25">
      <c r="A8" s="40" t="s">
        <v>116</v>
      </c>
      <c r="B8" s="37" t="s">
        <v>117</v>
      </c>
      <c r="C8" s="37" t="s">
        <v>54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</row>
    <row r="9" spans="1:23" ht="15">
      <c r="A9" s="40" t="s">
        <v>118</v>
      </c>
      <c r="B9" s="37" t="s">
        <v>119</v>
      </c>
      <c r="C9" s="37"/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52160.99</v>
      </c>
      <c r="O9" s="38">
        <v>0</v>
      </c>
      <c r="P9" s="38">
        <v>52160.99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</row>
    <row r="10" spans="1:23" ht="15">
      <c r="A10" s="40" t="s">
        <v>120</v>
      </c>
      <c r="B10" s="37" t="s">
        <v>121</v>
      </c>
      <c r="C10" s="37"/>
      <c r="D10" s="38">
        <v>-1644700</v>
      </c>
      <c r="E10" s="38">
        <v>0</v>
      </c>
      <c r="F10" s="38">
        <v>-1644700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-1644700</v>
      </c>
      <c r="M10" s="38">
        <v>0</v>
      </c>
      <c r="N10" s="38">
        <v>-10339.01</v>
      </c>
      <c r="O10" s="38">
        <v>0</v>
      </c>
      <c r="P10" s="38">
        <v>-10339.01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-10339.01</v>
      </c>
      <c r="W10" s="38">
        <v>0</v>
      </c>
    </row>
    <row r="11" spans="1:23" ht="26.25">
      <c r="A11" s="35" t="s">
        <v>122</v>
      </c>
      <c r="B11" s="36" t="s">
        <v>121</v>
      </c>
      <c r="C11" s="37" t="s">
        <v>123</v>
      </c>
      <c r="D11" s="38">
        <v>-1644700</v>
      </c>
      <c r="E11" s="38">
        <v>0</v>
      </c>
      <c r="F11" s="38">
        <v>-1644700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-1644700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</row>
    <row r="12" spans="1:23" ht="15">
      <c r="A12" s="35" t="s">
        <v>124</v>
      </c>
      <c r="B12" s="36" t="s">
        <v>121</v>
      </c>
      <c r="C12" s="37" t="s">
        <v>125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-10339.01</v>
      </c>
      <c r="O12" s="38">
        <v>0</v>
      </c>
      <c r="P12" s="38">
        <v>-10339.01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-10339.01</v>
      </c>
      <c r="W12" s="38">
        <v>0</v>
      </c>
    </row>
    <row r="13" spans="1:23" ht="15">
      <c r="A13" s="40" t="s">
        <v>126</v>
      </c>
      <c r="B13" s="37" t="s">
        <v>127</v>
      </c>
      <c r="C13" s="37"/>
      <c r="D13" s="38">
        <v>1644700</v>
      </c>
      <c r="E13" s="38">
        <v>0</v>
      </c>
      <c r="F13" s="38">
        <v>1644700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1644700</v>
      </c>
      <c r="M13" s="38">
        <v>0</v>
      </c>
      <c r="N13" s="38">
        <v>62500</v>
      </c>
      <c r="O13" s="38">
        <v>0</v>
      </c>
      <c r="P13" s="38">
        <v>62500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62500</v>
      </c>
      <c r="W13" s="38">
        <v>0</v>
      </c>
    </row>
    <row r="14" spans="1:23" ht="26.25">
      <c r="A14" s="35" t="s">
        <v>128</v>
      </c>
      <c r="B14" s="36" t="s">
        <v>127</v>
      </c>
      <c r="C14" s="37" t="s">
        <v>129</v>
      </c>
      <c r="D14" s="38">
        <v>1644700</v>
      </c>
      <c r="E14" s="38">
        <v>0</v>
      </c>
      <c r="F14" s="38">
        <v>1644700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1644700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</row>
    <row r="15" spans="1:23" ht="15">
      <c r="A15" s="35" t="s">
        <v>130</v>
      </c>
      <c r="B15" s="36" t="s">
        <v>127</v>
      </c>
      <c r="C15" s="37" t="s">
        <v>131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62500</v>
      </c>
      <c r="O15" s="38">
        <v>0</v>
      </c>
      <c r="P15" s="38">
        <v>62500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62500</v>
      </c>
      <c r="W15" s="38">
        <v>0</v>
      </c>
    </row>
    <row r="16" spans="1:23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36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10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</row>
  </sheetData>
  <sheetProtection/>
  <mergeCells count="7">
    <mergeCell ref="A17:J17"/>
    <mergeCell ref="A1:S1"/>
    <mergeCell ref="A3:A4"/>
    <mergeCell ref="B3:B4"/>
    <mergeCell ref="C3:C4"/>
    <mergeCell ref="D3:M3"/>
    <mergeCell ref="N3:W3"/>
  </mergeCells>
  <printOptions/>
  <pageMargins left="0.787" right="0.59" top="0.59" bottom="0.59" header="0.393" footer="0.511"/>
  <pageSetup fitToHeight="1000" fitToWidth="1" orientation="portrait" paperSize="9"/>
  <headerFooter>
    <oddFooter>&amp;C&amp;Л&amp;Д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2012-02-08T12:31:53Z</dcterms:created>
  <dcterms:modified xsi:type="dcterms:W3CDTF">2012-04-04T07:32:18Z</dcterms:modified>
  <cp:category/>
  <cp:version/>
  <cp:contentType/>
  <cp:contentStatus/>
</cp:coreProperties>
</file>