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calcMode="manual" fullCalcOnLoad="1"/>
</workbook>
</file>

<file path=xl/sharedStrings.xml><?xml version="1.0" encoding="utf-8"?>
<sst xmlns="http://schemas.openxmlformats.org/spreadsheetml/2006/main" count="383" uniqueCount="253">
  <si>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</si>
  <si>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</si>
  <si>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</si>
  <si>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</si>
  <si>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</si>
  <si>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</si>
  <si>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</si>
  <si>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</si>
  <si>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</si>
  <si>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</si>
  <si>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</si>
  <si>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</si>
  <si>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</si>
  <si>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</si>
  <si>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</si>
  <si>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</si>
  <si>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</si>
  <si>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</si>
  <si>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</si>
  <si>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</si>
  <si>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</si>
  <si>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</si>
  <si>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</si>
  <si>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</si>
  <si>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</si>
  <si>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</si>
  <si>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</si>
  <si>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</si>
  <si>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</si>
  <si>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</si>
  <si>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</si>
  <si>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</si>
  <si>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</si>
  <si>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</si>
  <si>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</si>
  <si>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</si>
  <si>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</si>
  <si>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</si>
  <si>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</si>
  <si>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</si>
  <si>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</si>
  <si>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</si>
  <si>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</si>
  <si>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</si>
  <si>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</si>
  <si>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</si>
  <si>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</si>
  <si>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</si>
  <si>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</si>
  <si>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</si>
  <si>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</si>
  <si>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</si>
  <si>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</si>
  <si>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</si>
  <si>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</si>
  <si>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</si>
  <si>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</si>
  <si>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</si>
  <si>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</si>
  <si>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</si>
  <si>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</si>
  <si>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</si>
  <si>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</si>
  <si>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</si>
  <si>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</si>
  <si>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</si>
  <si>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</si>
  <si>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</si>
  <si>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</si>
  <si>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</si>
  <si>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</si>
  <si>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</si>
  <si>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</si>
  <si>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</si>
  <si>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</si>
  <si>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</si>
  <si>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</si>
  <si>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</si>
  <si>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</si>
  <si>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</si>
  <si>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</si>
  <si>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</si>
  <si>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</si>
  <si>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</si>
  <si>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</si>
  <si>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</si>
  <si>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</si>
  <si>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</si>
  <si>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</si>
  <si>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</si>
  <si>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</si>
  <si>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</si>
  <si>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</si>
  <si>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</si>
  <si>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</si>
  <si>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</si>
  <si>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</si>
  <si>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</si>
  <si>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</si>
  <si>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</si>
  <si>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</si>
  <si>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</si>
  <si>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</si>
  <si>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</si>
  <si>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</si>
  <si>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</si>
  <si>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</si>
  <si>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</si>
  <si>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</si>
  <si>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</si>
  <si>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</si>
  <si>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</si>
  <si>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</si>
  <si>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</si>
  <si>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</si>
  <si>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</si>
  <si>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</si>
  <si>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</si>
  <si>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</si>
  <si>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</si>
  <si>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</si>
  <si>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</si>
  <si>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</si>
  <si>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</si>
  <si>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</si>
  <si>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</si>
  <si>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</si>
  <si>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</si>
  <si>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</si>
  <si>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</si>
  <si>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</si>
  <si>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</si>
  <si>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</si>
  <si>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</si>
  <si>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</si>
  <si>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</si>
  <si>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</si>
  <si>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</si>
  <si>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</si>
  <si>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</si>
  <si>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</si>
  <si>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</si>
  <si>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</si>
  <si>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</si>
  <si>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</si>
  <si>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</si>
  <si>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</si>
  <si>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</si>
  <si>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</si>
  <si>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</si>
  <si>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</si>
  <si>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</si>
  <si>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</si>
  <si>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</si>
  <si>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</si>
  <si>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</si>
  <si>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</si>
  <si>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</si>
  <si>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</si>
  <si>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</si>
  <si>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</si>
  <si>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</si>
  <si>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</si>
  <si>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</si>
  <si>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</si>
  <si>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</si>
  <si>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</si>
  <si>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</si>
  <si>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</si>
  <si>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</si>
  <si>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</si>
  <si>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</si>
  <si>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</si>
  <si>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</si>
  <si>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</si>
  <si>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</si>
  <si>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</si>
  <si>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</si>
  <si>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</si>
  <si>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</si>
  <si>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</si>
  <si>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</si>
  <si>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</si>
  <si>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</si>
  <si>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</si>
  <si>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</si>
  <si>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</si>
  <si>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</si>
  <si>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</si>
  <si>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</si>
  <si>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</si>
  <si>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</si>
  <si>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</si>
  <si>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</si>
  <si>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</si>
  <si>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</si>
  <si>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</si>
  <si>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</si>
  <si>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</si>
  <si>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</si>
  <si>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</si>
  <si>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</si>
  <si>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</si>
  <si>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</si>
  <si>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</si>
  <si>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</si>
  <si>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</si>
  <si>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</si>
  <si>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</si>
  <si>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</si>
  <si>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</si>
  <si>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</si>
  <si>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</si>
  <si>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</si>
  <si>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</si>
  <si>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</si>
  <si>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</si>
  <si>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</si>
  <si>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</si>
  <si>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</si>
  <si>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</si>
  <si>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</si>
  <si>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</si>
  <si>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</si>
  <si>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</si>
  <si>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</si>
  <si>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</si>
  <si>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</si>
  <si>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</si>
  <si>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</si>
  <si>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</si>
  <si>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</si>
  <si>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</si>
  <si>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</si>
  <si>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</si>
  <si>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</si>
  <si>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</si>
  <si>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</si>
  <si>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</si>
  <si>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</si>
  <si>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</si>
  <si>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</si>
  <si>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</si>
  <si>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</si>
  <si>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</si>
  <si>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на 01.02.2013</t>
  </si>
  <si>
    <t>план на 01.02.2013</t>
  </si>
  <si>
    <t>исполнение на 01.02.2013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</si>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</sst>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26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right" shrinkToFi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6"/>
  <sheetViews>
    <sheetView showGridLines="0" tabSelected="1" view="pageBreakPreview" zoomScaleSheetLayoutView="100" workbookViewId="0" topLeftCell="A267">
      <selection activeCell="C119" sqref="C119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2" t="s">
        <v>245</v>
      </c>
      <c r="B4" s="62"/>
      <c r="C4" s="62"/>
      <c r="D4" s="62"/>
      <c r="E4" s="62"/>
      <c r="F4" s="62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246</v>
      </c>
      <c r="E8" s="57" t="s">
        <v>247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2006100</v>
      </c>
      <c r="E10" s="7">
        <f>E11+E43</f>
        <v>104782.53</v>
      </c>
      <c r="F10" s="7">
        <f aca="true" t="shared" si="0" ref="F10:F30">E10/D10*100</f>
        <v>5.223195752953492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-3917.4699999999993</v>
      </c>
      <c r="F11" s="7">
        <f t="shared" si="0"/>
        <v>-0.9146556152229744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8097.1</v>
      </c>
      <c r="F12" s="7">
        <f t="shared" si="0"/>
        <v>2.476934842459468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2769.6</v>
      </c>
      <c r="F13" s="7">
        <f t="shared" si="0"/>
        <v>3.168878718535469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14600</v>
      </c>
      <c r="E14" s="3">
        <v>2769.6</v>
      </c>
      <c r="F14" s="4">
        <f t="shared" si="0"/>
        <v>18.969863013698628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72800</v>
      </c>
      <c r="E15" s="3">
        <v>0</v>
      </c>
      <c r="F15" s="4">
        <f t="shared" si="0"/>
        <v>0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/>
      <c r="E16" s="3"/>
      <c r="F16" s="4" t="e">
        <f t="shared" si="0"/>
        <v>#DIV/0!</v>
      </c>
    </row>
    <row r="17" spans="1:6" s="46" customFormat="1" ht="15">
      <c r="A17" s="45"/>
      <c r="B17" s="53"/>
      <c r="C17" s="5" t="s">
        <v>156</v>
      </c>
      <c r="D17" s="6">
        <f>SUM(D18:D19)</f>
        <v>100</v>
      </c>
      <c r="E17" s="6">
        <f>SUM(E18:E19)</f>
        <v>0</v>
      </c>
      <c r="F17" s="7">
        <f t="shared" si="0"/>
        <v>0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100</v>
      </c>
      <c r="E18" s="3"/>
      <c r="F18" s="4">
        <f t="shared" si="0"/>
        <v>0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230300</v>
      </c>
      <c r="E20" s="6">
        <f>SUM(E21:E23)</f>
        <v>5327.5</v>
      </c>
      <c r="F20" s="7">
        <f t="shared" si="0"/>
        <v>2.3132870169344333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556.57</v>
      </c>
      <c r="F21" s="4">
        <f t="shared" si="0"/>
        <v>1.4494010416666667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162900</v>
      </c>
      <c r="E22" s="3">
        <v>4313.93</v>
      </c>
      <c r="F22" s="4">
        <f t="shared" si="0"/>
        <v>2.648207489257213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457</v>
      </c>
      <c r="F23" s="4">
        <f t="shared" si="0"/>
        <v>1.5758620689655172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0</v>
      </c>
      <c r="F24" s="7">
        <f t="shared" si="0"/>
        <v>0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/>
      <c r="F25" s="4">
        <f t="shared" si="0"/>
        <v>0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-12014.57</v>
      </c>
      <c r="F28" s="7">
        <f t="shared" si="0"/>
        <v>-11.848688362919132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16253.71</v>
      </c>
      <c r="F29" s="7">
        <f t="shared" si="0"/>
        <v>16.02929980276134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14522.64</v>
      </c>
      <c r="F30" s="4">
        <f t="shared" si="0"/>
        <v>56.9515294117647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1731.07</v>
      </c>
      <c r="F32" s="4">
        <f aca="true" t="shared" si="1" ref="F32:F39">E32/D32*100</f>
        <v>2.280724637681159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9" t="s">
        <v>248</v>
      </c>
      <c r="B37" s="1">
        <v>10</v>
      </c>
      <c r="C37" s="2" t="s">
        <v>249</v>
      </c>
      <c r="D37" s="3"/>
      <c r="E37" s="3">
        <v>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D44+D46+D52+D56+D58</f>
        <v>1577800</v>
      </c>
      <c r="E43" s="6">
        <f>E44+E46+E52+E56+E58</f>
        <v>108700</v>
      </c>
      <c r="F43" s="7">
        <f t="shared" si="2"/>
        <v>6.889339586766384</v>
      </c>
    </row>
    <row r="44" spans="1:6" s="46" customFormat="1" ht="15">
      <c r="A44" s="45" t="s">
        <v>173</v>
      </c>
      <c r="B44" s="53"/>
      <c r="C44" s="5" t="s">
        <v>165</v>
      </c>
      <c r="D44" s="6">
        <f>D45</f>
        <v>1243700</v>
      </c>
      <c r="E44" s="6">
        <f>E45</f>
        <v>103600</v>
      </c>
      <c r="F44" s="7">
        <f t="shared" si="2"/>
        <v>8.329983114899091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v>1243700</v>
      </c>
      <c r="E45" s="3">
        <v>103600</v>
      </c>
      <c r="F45" s="4">
        <f t="shared" si="2"/>
        <v>8.329983114899091</v>
      </c>
    </row>
    <row r="46" spans="1:6" s="46" customFormat="1" ht="15">
      <c r="A46" s="45" t="s">
        <v>174</v>
      </c>
      <c r="B46" s="53"/>
      <c r="C46" s="5" t="s">
        <v>166</v>
      </c>
      <c r="D46" s="6">
        <f>SUM(D47:D51)</f>
        <v>272500</v>
      </c>
      <c r="E46" s="6">
        <f>SUM(E47:E51)</f>
        <v>0</v>
      </c>
      <c r="F46" s="7">
        <f t="shared" si="2"/>
        <v>0</v>
      </c>
    </row>
    <row r="47" spans="1:6" s="21" customFormat="1" ht="15">
      <c r="A47" s="36" t="s">
        <v>48</v>
      </c>
      <c r="B47" s="1" t="s">
        <v>6</v>
      </c>
      <c r="C47" s="2" t="s">
        <v>49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15">
      <c r="A48" s="36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24">
      <c r="A49" s="36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1" customFormat="1" ht="60">
      <c r="A50" s="36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1" customFormat="1" ht="15">
      <c r="A51" s="36" t="s">
        <v>56</v>
      </c>
      <c r="B51" s="1" t="s">
        <v>6</v>
      </c>
      <c r="C51" s="2" t="s">
        <v>57</v>
      </c>
      <c r="D51" s="3">
        <v>272500</v>
      </c>
      <c r="E51" s="3"/>
      <c r="F51" s="4">
        <f t="shared" si="2"/>
        <v>0</v>
      </c>
    </row>
    <row r="52" spans="1:6" s="46" customFormat="1" ht="15">
      <c r="A52" s="45" t="s">
        <v>175</v>
      </c>
      <c r="B52" s="53"/>
      <c r="C52" s="5" t="s">
        <v>167</v>
      </c>
      <c r="D52" s="6">
        <f>SUM(D53:D55)</f>
        <v>61600</v>
      </c>
      <c r="E52" s="6">
        <f>SUM(E53:E55)</f>
        <v>5100</v>
      </c>
      <c r="F52" s="7">
        <f t="shared" si="2"/>
        <v>8.279220779220779</v>
      </c>
    </row>
    <row r="53" spans="1:6" s="21" customFormat="1" ht="36">
      <c r="A53" s="36" t="s">
        <v>58</v>
      </c>
      <c r="B53" s="1" t="s">
        <v>6</v>
      </c>
      <c r="C53" s="2" t="s">
        <v>59</v>
      </c>
      <c r="D53" s="3">
        <v>61600</v>
      </c>
      <c r="E53" s="3">
        <v>5100</v>
      </c>
      <c r="F53" s="4">
        <f t="shared" si="2"/>
        <v>8.279220779220779</v>
      </c>
    </row>
    <row r="54" spans="1:6" s="21" customFormat="1" ht="24">
      <c r="A54" s="36" t="s">
        <v>60</v>
      </c>
      <c r="B54" s="1" t="s">
        <v>6</v>
      </c>
      <c r="C54" s="2" t="s">
        <v>61</v>
      </c>
      <c r="D54" s="3">
        <v>0</v>
      </c>
      <c r="E54" s="3">
        <v>0</v>
      </c>
      <c r="F54" s="4" t="e">
        <f t="shared" si="2"/>
        <v>#DIV/0!</v>
      </c>
    </row>
    <row r="55" spans="1:6" s="21" customFormat="1" ht="48">
      <c r="A55" s="36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6" customFormat="1" ht="15">
      <c r="A56" s="45" t="s">
        <v>176</v>
      </c>
      <c r="B56" s="53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1" customFormat="1" ht="24">
      <c r="A57" s="36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6" customFormat="1" ht="15">
      <c r="A58" s="45" t="s">
        <v>177</v>
      </c>
      <c r="B58" s="53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1" customFormat="1" ht="24">
      <c r="A59" s="36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1" customFormat="1" ht="36">
      <c r="A60" s="59" t="s">
        <v>250</v>
      </c>
      <c r="B60" s="1">
        <v>10</v>
      </c>
      <c r="C60" s="2" t="s">
        <v>251</v>
      </c>
      <c r="D60" s="3">
        <v>0</v>
      </c>
      <c r="E60" s="3">
        <v>0</v>
      </c>
      <c r="F60" s="4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5.75" customHeight="1">
      <c r="A118" s="63" t="s">
        <v>68</v>
      </c>
      <c r="B118" s="63"/>
      <c r="C118" s="63"/>
      <c r="D118" s="63"/>
      <c r="E118" s="63"/>
      <c r="F118" s="63"/>
    </row>
    <row r="119" spans="1:6" s="21" customFormat="1" ht="22.5" customHeight="1">
      <c r="A119" s="35"/>
      <c r="B119" s="22"/>
      <c r="C119" s="22"/>
      <c r="D119" s="23"/>
      <c r="E119" s="23"/>
      <c r="F119" s="23"/>
    </row>
    <row r="120" spans="1:6" s="21" customFormat="1" ht="24">
      <c r="A120" s="50" t="s">
        <v>1</v>
      </c>
      <c r="B120" s="50" t="s">
        <v>2</v>
      </c>
      <c r="C120" s="50" t="s">
        <v>3</v>
      </c>
      <c r="D120" s="57" t="s">
        <v>246</v>
      </c>
      <c r="E120" s="57" t="s">
        <v>247</v>
      </c>
      <c r="F120" s="50" t="s">
        <v>151</v>
      </c>
    </row>
    <row r="121" spans="1:6" s="21" customFormat="1" ht="15">
      <c r="A121" s="51">
        <v>1</v>
      </c>
      <c r="B121" s="51">
        <v>2</v>
      </c>
      <c r="C121" s="51">
        <v>3</v>
      </c>
      <c r="D121" s="51">
        <v>4</v>
      </c>
      <c r="E121" s="51">
        <v>5</v>
      </c>
      <c r="F121" s="51">
        <v>6</v>
      </c>
    </row>
    <row r="122" spans="1:6" s="46" customFormat="1" ht="24">
      <c r="A122" s="54" t="s">
        <v>69</v>
      </c>
      <c r="B122" s="8" t="s">
        <v>70</v>
      </c>
      <c r="C122" s="8" t="s">
        <v>7</v>
      </c>
      <c r="D122" s="9">
        <f>D123+D143+D158+D164+D187+D189+D198+D201+D151+D200+D183</f>
        <v>2006100</v>
      </c>
      <c r="E122" s="9">
        <f>E123+E143+E158+E164+E187+E189+E198+E201+E151+E200+E183</f>
        <v>79000</v>
      </c>
      <c r="F122" s="10">
        <f aca="true" t="shared" si="3" ref="F122:F161">E122/D122*100</f>
        <v>3.9379891331439114</v>
      </c>
    </row>
    <row r="123" spans="1:6" s="46" customFormat="1" ht="15">
      <c r="A123" s="54" t="s">
        <v>178</v>
      </c>
      <c r="B123" s="8"/>
      <c r="C123" s="8" t="s">
        <v>179</v>
      </c>
      <c r="D123" s="9">
        <f>D124+D137+D139+D135</f>
        <v>552800</v>
      </c>
      <c r="E123" s="9">
        <f>E124+E137+E139</f>
        <v>16000</v>
      </c>
      <c r="F123" s="10">
        <f t="shared" si="3"/>
        <v>2.894356005788712</v>
      </c>
    </row>
    <row r="124" spans="1:6" s="46" customFormat="1" ht="36">
      <c r="A124" s="54" t="s">
        <v>180</v>
      </c>
      <c r="B124" s="8"/>
      <c r="C124" s="8" t="s">
        <v>181</v>
      </c>
      <c r="D124" s="9">
        <f>SUM(D125:D134)</f>
        <v>537800</v>
      </c>
      <c r="E124" s="9">
        <f>SUM(E125:E134)</f>
        <v>16000</v>
      </c>
      <c r="F124" s="10">
        <f t="shared" si="3"/>
        <v>2.9750836742283377</v>
      </c>
    </row>
    <row r="125" spans="1:6" s="21" customFormat="1" ht="15">
      <c r="A125" s="37" t="s">
        <v>71</v>
      </c>
      <c r="B125" s="11" t="s">
        <v>70</v>
      </c>
      <c r="C125" s="12" t="s">
        <v>72</v>
      </c>
      <c r="D125" s="13">
        <v>322200</v>
      </c>
      <c r="E125" s="13">
        <v>16000</v>
      </c>
      <c r="F125" s="14">
        <f t="shared" si="3"/>
        <v>4.9658597144630665</v>
      </c>
    </row>
    <row r="126" spans="1:6" s="21" customFormat="1" ht="15">
      <c r="A126" s="37" t="s">
        <v>73</v>
      </c>
      <c r="B126" s="11" t="s">
        <v>70</v>
      </c>
      <c r="C126" s="12" t="s">
        <v>74</v>
      </c>
      <c r="D126" s="13">
        <v>90900</v>
      </c>
      <c r="E126" s="13"/>
      <c r="F126" s="14">
        <f t="shared" si="3"/>
        <v>0</v>
      </c>
    </row>
    <row r="127" spans="1:6" s="21" customFormat="1" ht="15">
      <c r="A127" s="37" t="s">
        <v>75</v>
      </c>
      <c r="B127" s="11" t="s">
        <v>70</v>
      </c>
      <c r="C127" s="12" t="s">
        <v>76</v>
      </c>
      <c r="D127" s="13">
        <v>9000</v>
      </c>
      <c r="E127" s="13"/>
      <c r="F127" s="14">
        <f t="shared" si="3"/>
        <v>0</v>
      </c>
    </row>
    <row r="128" spans="1:6" s="21" customFormat="1" ht="15">
      <c r="A128" s="37" t="s">
        <v>77</v>
      </c>
      <c r="B128" s="11" t="s">
        <v>70</v>
      </c>
      <c r="C128" s="12" t="s">
        <v>78</v>
      </c>
      <c r="D128" s="13">
        <v>54700</v>
      </c>
      <c r="E128" s="13"/>
      <c r="F128" s="14">
        <f t="shared" si="3"/>
        <v>0</v>
      </c>
    </row>
    <row r="129" spans="1:6" s="21" customFormat="1" ht="15">
      <c r="A129" s="37" t="s">
        <v>229</v>
      </c>
      <c r="B129" s="11" t="s">
        <v>70</v>
      </c>
      <c r="C129" s="12" t="s">
        <v>230</v>
      </c>
      <c r="D129" s="13">
        <v>0</v>
      </c>
      <c r="E129" s="13"/>
      <c r="F129" s="14" t="e">
        <f t="shared" si="3"/>
        <v>#DIV/0!</v>
      </c>
    </row>
    <row r="130" spans="1:6" s="21" customFormat="1" ht="15">
      <c r="A130" s="37" t="s">
        <v>79</v>
      </c>
      <c r="B130" s="11" t="s">
        <v>70</v>
      </c>
      <c r="C130" s="12" t="s">
        <v>80</v>
      </c>
      <c r="D130" s="13">
        <v>9500</v>
      </c>
      <c r="E130" s="13"/>
      <c r="F130" s="14">
        <f t="shared" si="3"/>
        <v>0</v>
      </c>
    </row>
    <row r="131" spans="1:6" s="21" customFormat="1" ht="15">
      <c r="A131" s="37" t="s">
        <v>81</v>
      </c>
      <c r="B131" s="11" t="s">
        <v>70</v>
      </c>
      <c r="C131" s="12" t="s">
        <v>82</v>
      </c>
      <c r="D131" s="13">
        <v>1500</v>
      </c>
      <c r="E131" s="13"/>
      <c r="F131" s="14">
        <f t="shared" si="3"/>
        <v>0</v>
      </c>
    </row>
    <row r="132" spans="1:6" s="21" customFormat="1" ht="15">
      <c r="A132" s="37" t="s">
        <v>83</v>
      </c>
      <c r="B132" s="11" t="s">
        <v>70</v>
      </c>
      <c r="C132" s="12" t="s">
        <v>84</v>
      </c>
      <c r="D132" s="13">
        <v>10000</v>
      </c>
      <c r="E132" s="13"/>
      <c r="F132" s="14">
        <f t="shared" si="3"/>
        <v>0</v>
      </c>
    </row>
    <row r="133" spans="1:6" s="21" customFormat="1" ht="15">
      <c r="A133" s="37" t="s">
        <v>85</v>
      </c>
      <c r="B133" s="11" t="s">
        <v>70</v>
      </c>
      <c r="C133" s="12" t="s">
        <v>86</v>
      </c>
      <c r="D133" s="13">
        <v>0</v>
      </c>
      <c r="E133" s="13"/>
      <c r="F133" s="14" t="e">
        <f t="shared" si="3"/>
        <v>#DIV/0!</v>
      </c>
    </row>
    <row r="134" spans="1:6" s="21" customFormat="1" ht="15">
      <c r="A134" s="37" t="s">
        <v>87</v>
      </c>
      <c r="B134" s="11" t="s">
        <v>70</v>
      </c>
      <c r="C134" s="12" t="s">
        <v>88</v>
      </c>
      <c r="D134" s="13">
        <v>40000</v>
      </c>
      <c r="E134" s="13"/>
      <c r="F134" s="14">
        <f t="shared" si="3"/>
        <v>0</v>
      </c>
    </row>
    <row r="135" spans="1:6" s="46" customFormat="1" ht="15">
      <c r="A135" s="55" t="s">
        <v>232</v>
      </c>
      <c r="B135" s="15"/>
      <c r="C135" s="8" t="s">
        <v>231</v>
      </c>
      <c r="D135" s="9">
        <f>D136</f>
        <v>0</v>
      </c>
      <c r="E135" s="9">
        <f>E136</f>
        <v>0</v>
      </c>
      <c r="F135" s="10" t="e">
        <f t="shared" si="3"/>
        <v>#DIV/0!</v>
      </c>
    </row>
    <row r="136" spans="1:6" s="21" customFormat="1" ht="15">
      <c r="A136" s="37" t="s">
        <v>210</v>
      </c>
      <c r="B136" s="11">
        <v>200</v>
      </c>
      <c r="C136" s="12" t="s">
        <v>233</v>
      </c>
      <c r="D136" s="13"/>
      <c r="E136" s="13"/>
      <c r="F136" s="14" t="e">
        <f t="shared" si="3"/>
        <v>#DIV/0!</v>
      </c>
    </row>
    <row r="137" spans="1:6" s="46" customFormat="1" ht="15">
      <c r="A137" s="54" t="s">
        <v>182</v>
      </c>
      <c r="B137" s="15"/>
      <c r="C137" s="8" t="s">
        <v>183</v>
      </c>
      <c r="D137" s="9">
        <f>D138</f>
        <v>5000</v>
      </c>
      <c r="E137" s="9">
        <f>E138</f>
        <v>0</v>
      </c>
      <c r="F137" s="10">
        <f t="shared" si="3"/>
        <v>0</v>
      </c>
    </row>
    <row r="138" spans="1:6" s="21" customFormat="1" ht="15">
      <c r="A138" s="37" t="s">
        <v>83</v>
      </c>
      <c r="B138" s="11" t="s">
        <v>70</v>
      </c>
      <c r="C138" s="12" t="s">
        <v>89</v>
      </c>
      <c r="D138" s="13">
        <v>5000</v>
      </c>
      <c r="E138" s="13">
        <v>0</v>
      </c>
      <c r="F138" s="14">
        <f t="shared" si="3"/>
        <v>0</v>
      </c>
    </row>
    <row r="139" spans="1:6" s="46" customFormat="1" ht="15">
      <c r="A139" s="54" t="s">
        <v>184</v>
      </c>
      <c r="B139" s="15"/>
      <c r="C139" s="8" t="s">
        <v>185</v>
      </c>
      <c r="D139" s="9">
        <f>D140+D141+D142</f>
        <v>10000</v>
      </c>
      <c r="E139" s="9">
        <f>E140+E141+E142</f>
        <v>0</v>
      </c>
      <c r="F139" s="10">
        <f t="shared" si="3"/>
        <v>0</v>
      </c>
    </row>
    <row r="140" spans="1:6" s="21" customFormat="1" ht="15">
      <c r="A140" s="37" t="s">
        <v>71</v>
      </c>
      <c r="B140" s="11" t="s">
        <v>70</v>
      </c>
      <c r="C140" s="12" t="s">
        <v>90</v>
      </c>
      <c r="D140" s="13">
        <v>0</v>
      </c>
      <c r="E140" s="13">
        <v>0</v>
      </c>
      <c r="F140" s="14" t="e">
        <f t="shared" si="3"/>
        <v>#DIV/0!</v>
      </c>
    </row>
    <row r="141" spans="1:6" s="21" customFormat="1" ht="15">
      <c r="A141" s="37" t="s">
        <v>73</v>
      </c>
      <c r="B141" s="11" t="s">
        <v>70</v>
      </c>
      <c r="C141" s="12" t="s">
        <v>91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83</v>
      </c>
      <c r="B142" s="11" t="s">
        <v>70</v>
      </c>
      <c r="C142" s="12" t="s">
        <v>92</v>
      </c>
      <c r="D142" s="13">
        <v>10000</v>
      </c>
      <c r="E142" s="13"/>
      <c r="F142" s="14">
        <f t="shared" si="3"/>
        <v>0</v>
      </c>
    </row>
    <row r="143" spans="1:6" s="46" customFormat="1" ht="15">
      <c r="A143" s="54" t="s">
        <v>216</v>
      </c>
      <c r="B143" s="15"/>
      <c r="C143" s="8" t="s">
        <v>186</v>
      </c>
      <c r="D143" s="9">
        <f>SUM(D144:D150)</f>
        <v>61600</v>
      </c>
      <c r="E143" s="9">
        <f>SUM(E144:E150)</f>
        <v>0</v>
      </c>
      <c r="F143" s="10">
        <f t="shared" si="3"/>
        <v>0</v>
      </c>
    </row>
    <row r="144" spans="1:6" s="21" customFormat="1" ht="15">
      <c r="A144" s="37" t="s">
        <v>71</v>
      </c>
      <c r="B144" s="11" t="s">
        <v>70</v>
      </c>
      <c r="C144" s="12" t="s">
        <v>93</v>
      </c>
      <c r="D144" s="13">
        <v>41000</v>
      </c>
      <c r="E144" s="13"/>
      <c r="F144" s="14">
        <f t="shared" si="3"/>
        <v>0</v>
      </c>
    </row>
    <row r="145" spans="1:6" s="21" customFormat="1" ht="15">
      <c r="A145" s="37" t="s">
        <v>73</v>
      </c>
      <c r="B145" s="11" t="s">
        <v>70</v>
      </c>
      <c r="C145" s="12" t="s">
        <v>94</v>
      </c>
      <c r="D145" s="13">
        <v>12300</v>
      </c>
      <c r="E145" s="13"/>
      <c r="F145" s="14">
        <f t="shared" si="3"/>
        <v>0</v>
      </c>
    </row>
    <row r="146" spans="1:6" s="21" customFormat="1" ht="15">
      <c r="A146" s="37" t="s">
        <v>75</v>
      </c>
      <c r="B146" s="11" t="s">
        <v>70</v>
      </c>
      <c r="C146" s="12" t="s">
        <v>95</v>
      </c>
      <c r="D146" s="13"/>
      <c r="E146" s="13"/>
      <c r="F146" s="14" t="e">
        <f t="shared" si="3"/>
        <v>#DIV/0!</v>
      </c>
    </row>
    <row r="147" spans="1:6" s="21" customFormat="1" ht="15">
      <c r="A147" s="37" t="s">
        <v>96</v>
      </c>
      <c r="B147" s="11" t="s">
        <v>70</v>
      </c>
      <c r="C147" s="12" t="s">
        <v>97</v>
      </c>
      <c r="D147" s="13">
        <v>2600</v>
      </c>
      <c r="E147" s="13"/>
      <c r="F147" s="14">
        <f t="shared" si="3"/>
        <v>0</v>
      </c>
    </row>
    <row r="148" spans="1:6" s="21" customFormat="1" ht="15">
      <c r="A148" s="37" t="s">
        <v>77</v>
      </c>
      <c r="B148" s="11" t="s">
        <v>70</v>
      </c>
      <c r="C148" s="12" t="s">
        <v>98</v>
      </c>
      <c r="D148" s="13">
        <v>0</v>
      </c>
      <c r="E148" s="13"/>
      <c r="F148" s="14" t="e">
        <f t="shared" si="3"/>
        <v>#DIV/0!</v>
      </c>
    </row>
    <row r="149" spans="1:6" s="21" customFormat="1" ht="15">
      <c r="A149" s="37" t="s">
        <v>85</v>
      </c>
      <c r="B149" s="11" t="s">
        <v>70</v>
      </c>
      <c r="C149" s="12" t="s">
        <v>99</v>
      </c>
      <c r="D149" s="13">
        <v>0</v>
      </c>
      <c r="E149" s="13"/>
      <c r="F149" s="14" t="e">
        <f t="shared" si="3"/>
        <v>#DIV/0!</v>
      </c>
    </row>
    <row r="150" spans="1:6" s="21" customFormat="1" ht="15">
      <c r="A150" s="37" t="s">
        <v>87</v>
      </c>
      <c r="B150" s="11" t="s">
        <v>70</v>
      </c>
      <c r="C150" s="12" t="s">
        <v>100</v>
      </c>
      <c r="D150" s="13">
        <v>5700</v>
      </c>
      <c r="E150" s="13"/>
      <c r="F150" s="14">
        <f t="shared" si="3"/>
        <v>0</v>
      </c>
    </row>
    <row r="151" spans="1:6" s="46" customFormat="1" ht="15">
      <c r="A151" s="55" t="s">
        <v>217</v>
      </c>
      <c r="B151" s="15"/>
      <c r="C151" s="8" t="s">
        <v>187</v>
      </c>
      <c r="D151" s="9">
        <f>D157+D153+D154+D155+D156+D152</f>
        <v>5000</v>
      </c>
      <c r="E151" s="9">
        <f>E157+E153+E154+E155+E156+E152</f>
        <v>0</v>
      </c>
      <c r="F151" s="10">
        <f t="shared" si="3"/>
        <v>0</v>
      </c>
    </row>
    <row r="152" spans="1:6" s="46" customFormat="1" ht="15">
      <c r="A152" s="56" t="s">
        <v>225</v>
      </c>
      <c r="B152" s="15"/>
      <c r="C152" s="12" t="s">
        <v>241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5">
      <c r="A153" s="56" t="s">
        <v>222</v>
      </c>
      <c r="B153" s="15"/>
      <c r="C153" s="12" t="s">
        <v>218</v>
      </c>
      <c r="D153" s="13">
        <v>0</v>
      </c>
      <c r="E153" s="13">
        <v>0</v>
      </c>
      <c r="F153" s="14" t="e">
        <f t="shared" si="3"/>
        <v>#DIV/0!</v>
      </c>
    </row>
    <row r="154" spans="1:6" s="46" customFormat="1" ht="15">
      <c r="A154" s="56" t="s">
        <v>223</v>
      </c>
      <c r="B154" s="15"/>
      <c r="C154" s="12" t="s">
        <v>219</v>
      </c>
      <c r="D154" s="13"/>
      <c r="E154" s="13"/>
      <c r="F154" s="14" t="e">
        <f t="shared" si="3"/>
        <v>#DIV/0!</v>
      </c>
    </row>
    <row r="155" spans="1:6" s="46" customFormat="1" ht="15">
      <c r="A155" s="56" t="s">
        <v>210</v>
      </c>
      <c r="B155" s="15"/>
      <c r="C155" s="12" t="s">
        <v>220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188</v>
      </c>
      <c r="B156" s="15"/>
      <c r="C156" s="12" t="s">
        <v>101</v>
      </c>
      <c r="D156" s="13">
        <v>0</v>
      </c>
      <c r="E156" s="13">
        <v>0</v>
      </c>
      <c r="F156" s="14" t="e">
        <f t="shared" si="3"/>
        <v>#DIV/0!</v>
      </c>
    </row>
    <row r="157" spans="1:6" s="21" customFormat="1" ht="15">
      <c r="A157" s="37" t="s">
        <v>224</v>
      </c>
      <c r="B157" s="11"/>
      <c r="C157" s="12" t="s">
        <v>221</v>
      </c>
      <c r="D157" s="13">
        <v>5000</v>
      </c>
      <c r="E157" s="13">
        <v>0</v>
      </c>
      <c r="F157" s="14">
        <f t="shared" si="3"/>
        <v>0</v>
      </c>
    </row>
    <row r="158" spans="1:6" s="46" customFormat="1" ht="15">
      <c r="A158" s="54" t="s">
        <v>189</v>
      </c>
      <c r="B158" s="15"/>
      <c r="C158" s="8" t="s">
        <v>190</v>
      </c>
      <c r="D158" s="9">
        <f>D159+D162</f>
        <v>387900</v>
      </c>
      <c r="E158" s="9">
        <f>E159+E162</f>
        <v>0</v>
      </c>
      <c r="F158" s="10">
        <f t="shared" si="3"/>
        <v>0</v>
      </c>
    </row>
    <row r="159" spans="1:6" s="46" customFormat="1" ht="15">
      <c r="A159" s="54" t="s">
        <v>191</v>
      </c>
      <c r="B159" s="15"/>
      <c r="C159" s="8" t="s">
        <v>192</v>
      </c>
      <c r="D159" s="9">
        <f>D160+D161</f>
        <v>367900</v>
      </c>
      <c r="E159" s="9">
        <f>E160+E161</f>
        <v>0</v>
      </c>
      <c r="F159" s="10">
        <f t="shared" si="3"/>
        <v>0</v>
      </c>
    </row>
    <row r="160" spans="1:6" s="21" customFormat="1" ht="15">
      <c r="A160" s="37" t="s">
        <v>79</v>
      </c>
      <c r="B160" s="11" t="s">
        <v>70</v>
      </c>
      <c r="C160" s="12" t="s">
        <v>102</v>
      </c>
      <c r="D160" s="13">
        <v>367900</v>
      </c>
      <c r="E160" s="13"/>
      <c r="F160" s="14">
        <f t="shared" si="3"/>
        <v>0</v>
      </c>
    </row>
    <row r="161" spans="1:6" s="21" customFormat="1" ht="15">
      <c r="A161" s="37" t="s">
        <v>81</v>
      </c>
      <c r="B161" s="11" t="s">
        <v>70</v>
      </c>
      <c r="C161" s="12" t="s">
        <v>103</v>
      </c>
      <c r="D161" s="13"/>
      <c r="E161" s="13"/>
      <c r="F161" s="14" t="e">
        <f t="shared" si="3"/>
        <v>#DIV/0!</v>
      </c>
    </row>
    <row r="162" spans="1:6" s="46" customFormat="1" ht="15">
      <c r="A162" s="54" t="s">
        <v>193</v>
      </c>
      <c r="B162" s="15"/>
      <c r="C162" s="8" t="s">
        <v>194</v>
      </c>
      <c r="D162" s="9">
        <f>D163</f>
        <v>20000</v>
      </c>
      <c r="E162" s="9">
        <f>E163</f>
        <v>0</v>
      </c>
      <c r="F162" s="10">
        <f aca="true" t="shared" si="4" ref="F162:F201">E162/D162*100</f>
        <v>0</v>
      </c>
    </row>
    <row r="163" spans="1:6" s="21" customFormat="1" ht="15">
      <c r="A163" s="37" t="s">
        <v>81</v>
      </c>
      <c r="B163" s="11" t="s">
        <v>70</v>
      </c>
      <c r="C163" s="12" t="s">
        <v>104</v>
      </c>
      <c r="D163" s="13">
        <v>20000</v>
      </c>
      <c r="E163" s="13"/>
      <c r="F163" s="14">
        <f t="shared" si="4"/>
        <v>0</v>
      </c>
    </row>
    <row r="164" spans="1:6" s="46" customFormat="1" ht="15">
      <c r="A164" s="54" t="s">
        <v>195</v>
      </c>
      <c r="B164" s="15"/>
      <c r="C164" s="8" t="s">
        <v>196</v>
      </c>
      <c r="D164" s="9">
        <f>D165+D170+D174+D181</f>
        <v>172400</v>
      </c>
      <c r="E164" s="9">
        <f>E165+E170+E174+E181</f>
        <v>0</v>
      </c>
      <c r="F164" s="10">
        <f t="shared" si="4"/>
        <v>0</v>
      </c>
    </row>
    <row r="165" spans="1:6" s="46" customFormat="1" ht="15">
      <c r="A165" s="54" t="s">
        <v>197</v>
      </c>
      <c r="B165" s="15"/>
      <c r="C165" s="8" t="s">
        <v>198</v>
      </c>
      <c r="D165" s="9">
        <f>SUM(D166:D169)</f>
        <v>0</v>
      </c>
      <c r="E165" s="9">
        <f>SUM(E166:E169)</f>
        <v>0</v>
      </c>
      <c r="F165" s="10" t="e">
        <f t="shared" si="4"/>
        <v>#DIV/0!</v>
      </c>
    </row>
    <row r="166" spans="1:6" s="21" customFormat="1" ht="15">
      <c r="A166" s="37" t="s">
        <v>79</v>
      </c>
      <c r="B166" s="11" t="s">
        <v>70</v>
      </c>
      <c r="C166" s="12" t="s">
        <v>105</v>
      </c>
      <c r="D166" s="13">
        <v>0</v>
      </c>
      <c r="E166" s="13">
        <v>0</v>
      </c>
      <c r="F166" s="14" t="e">
        <f t="shared" si="4"/>
        <v>#DIV/0!</v>
      </c>
    </row>
    <row r="167" spans="1:6" s="21" customFormat="1" ht="15">
      <c r="A167" s="37" t="s">
        <v>81</v>
      </c>
      <c r="B167" s="11"/>
      <c r="C167" s="12" t="s">
        <v>106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24">
      <c r="A168" s="37" t="s">
        <v>199</v>
      </c>
      <c r="B168" s="11"/>
      <c r="C168" s="12" t="s">
        <v>107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15">
      <c r="A169" s="37" t="s">
        <v>188</v>
      </c>
      <c r="B169" s="11">
        <v>200</v>
      </c>
      <c r="C169" s="12" t="s">
        <v>234</v>
      </c>
      <c r="D169" s="13"/>
      <c r="E169" s="13"/>
      <c r="F169" s="14"/>
    </row>
    <row r="170" spans="1:6" s="46" customFormat="1" ht="15">
      <c r="A170" s="54" t="s">
        <v>200</v>
      </c>
      <c r="B170" s="15"/>
      <c r="C170" s="8" t="s">
        <v>201</v>
      </c>
      <c r="D170" s="9">
        <f>SUM(D171:D173)</f>
        <v>0</v>
      </c>
      <c r="E170" s="9">
        <f>SUM(E171:E173)</f>
        <v>0</v>
      </c>
      <c r="F170" s="10" t="e">
        <f t="shared" si="4"/>
        <v>#DIV/0!</v>
      </c>
    </row>
    <row r="171" spans="1:6" s="21" customFormat="1" ht="15">
      <c r="A171" s="37" t="s">
        <v>81</v>
      </c>
      <c r="B171" s="11" t="s">
        <v>70</v>
      </c>
      <c r="C171" s="12" t="s">
        <v>108</v>
      </c>
      <c r="D171" s="13"/>
      <c r="E171" s="13">
        <v>0</v>
      </c>
      <c r="F171" s="14" t="e">
        <f t="shared" si="4"/>
        <v>#DIV/0!</v>
      </c>
    </row>
    <row r="172" spans="1:6" s="21" customFormat="1" ht="15">
      <c r="A172" s="37" t="s">
        <v>83</v>
      </c>
      <c r="B172" s="11" t="s">
        <v>70</v>
      </c>
      <c r="C172" s="12" t="s">
        <v>109</v>
      </c>
      <c r="D172" s="13">
        <v>0</v>
      </c>
      <c r="E172" s="13">
        <v>0</v>
      </c>
      <c r="F172" s="14" t="e">
        <f t="shared" si="4"/>
        <v>#DIV/0!</v>
      </c>
    </row>
    <row r="173" spans="1:6" s="21" customFormat="1" ht="15">
      <c r="A173" s="37" t="s">
        <v>85</v>
      </c>
      <c r="B173" s="11" t="s">
        <v>70</v>
      </c>
      <c r="C173" s="12" t="s">
        <v>110</v>
      </c>
      <c r="D173" s="13">
        <v>0</v>
      </c>
      <c r="E173" s="13">
        <v>0</v>
      </c>
      <c r="F173" s="14" t="e">
        <f t="shared" si="4"/>
        <v>#DIV/0!</v>
      </c>
    </row>
    <row r="174" spans="1:6" s="46" customFormat="1" ht="15">
      <c r="A174" s="54" t="s">
        <v>202</v>
      </c>
      <c r="B174" s="15"/>
      <c r="C174" s="8" t="s">
        <v>203</v>
      </c>
      <c r="D174" s="9">
        <f>D175+D176+D177+D179+D180+D178</f>
        <v>172400</v>
      </c>
      <c r="E174" s="9">
        <f>E175+E176+E177+E179+E180+E178</f>
        <v>0</v>
      </c>
      <c r="F174" s="10">
        <f t="shared" si="4"/>
        <v>0</v>
      </c>
    </row>
    <row r="175" spans="1:6" s="21" customFormat="1" ht="15">
      <c r="A175" s="37" t="s">
        <v>77</v>
      </c>
      <c r="B175" s="11" t="s">
        <v>70</v>
      </c>
      <c r="C175" s="12" t="s">
        <v>111</v>
      </c>
      <c r="D175" s="13">
        <v>166700</v>
      </c>
      <c r="E175" s="13"/>
      <c r="F175" s="14">
        <f t="shared" si="4"/>
        <v>0</v>
      </c>
    </row>
    <row r="176" spans="1:6" s="21" customFormat="1" ht="15">
      <c r="A176" s="37" t="s">
        <v>79</v>
      </c>
      <c r="B176" s="11" t="s">
        <v>70</v>
      </c>
      <c r="C176" s="12" t="s">
        <v>112</v>
      </c>
      <c r="D176" s="13">
        <v>5700</v>
      </c>
      <c r="E176" s="13"/>
      <c r="F176" s="14">
        <f t="shared" si="4"/>
        <v>0</v>
      </c>
    </row>
    <row r="177" spans="1:6" s="21" customFormat="1" ht="15">
      <c r="A177" s="37" t="s">
        <v>81</v>
      </c>
      <c r="B177" s="11" t="s">
        <v>70</v>
      </c>
      <c r="C177" s="12" t="s">
        <v>113</v>
      </c>
      <c r="D177" s="13"/>
      <c r="E177" s="13"/>
      <c r="F177" s="14" t="e">
        <f t="shared" si="4"/>
        <v>#DIV/0!</v>
      </c>
    </row>
    <row r="178" spans="1:6" s="21" customFormat="1" ht="15">
      <c r="A178" s="56" t="s">
        <v>83</v>
      </c>
      <c r="B178" s="11" t="s">
        <v>243</v>
      </c>
      <c r="C178" s="12" t="s">
        <v>244</v>
      </c>
      <c r="D178" s="13"/>
      <c r="E178" s="13"/>
      <c r="F178" s="14"/>
    </row>
    <row r="179" spans="1:6" s="21" customFormat="1" ht="15">
      <c r="A179" s="37" t="s">
        <v>85</v>
      </c>
      <c r="B179" s="11" t="s">
        <v>70</v>
      </c>
      <c r="C179" s="12" t="s">
        <v>114</v>
      </c>
      <c r="D179" s="13"/>
      <c r="E179" s="13"/>
      <c r="F179" s="14" t="e">
        <f t="shared" si="4"/>
        <v>#DIV/0!</v>
      </c>
    </row>
    <row r="180" spans="1:6" s="21" customFormat="1" ht="15">
      <c r="A180" s="37" t="s">
        <v>87</v>
      </c>
      <c r="B180" s="11" t="s">
        <v>70</v>
      </c>
      <c r="C180" s="12" t="s">
        <v>115</v>
      </c>
      <c r="D180" s="13"/>
      <c r="E180" s="13"/>
      <c r="F180" s="14" t="e">
        <f t="shared" si="4"/>
        <v>#DIV/0!</v>
      </c>
    </row>
    <row r="181" spans="1:6" s="46" customFormat="1" ht="15">
      <c r="A181" s="54" t="s">
        <v>204</v>
      </c>
      <c r="B181" s="15"/>
      <c r="C181" s="8" t="s">
        <v>205</v>
      </c>
      <c r="D181" s="9">
        <f>D182</f>
        <v>0</v>
      </c>
      <c r="E181" s="9">
        <f>E182</f>
        <v>0</v>
      </c>
      <c r="F181" s="10" t="e">
        <f t="shared" si="4"/>
        <v>#DIV/0!</v>
      </c>
    </row>
    <row r="182" spans="1:6" s="21" customFormat="1" ht="15">
      <c r="A182" s="37" t="s">
        <v>81</v>
      </c>
      <c r="B182" s="11" t="s">
        <v>70</v>
      </c>
      <c r="C182" s="12" t="s">
        <v>116</v>
      </c>
      <c r="D182" s="13"/>
      <c r="E182" s="13"/>
      <c r="F182" s="14" t="e">
        <f t="shared" si="4"/>
        <v>#DIV/0!</v>
      </c>
    </row>
    <row r="183" spans="1:6" s="46" customFormat="1" ht="15">
      <c r="A183" s="55" t="s">
        <v>235</v>
      </c>
      <c r="B183" s="15">
        <v>200</v>
      </c>
      <c r="C183" s="8" t="s">
        <v>236</v>
      </c>
      <c r="D183" s="9">
        <f>D184</f>
        <v>0</v>
      </c>
      <c r="E183" s="9">
        <f>E184</f>
        <v>0</v>
      </c>
      <c r="F183" s="14" t="e">
        <f t="shared" si="4"/>
        <v>#DIV/0!</v>
      </c>
    </row>
    <row r="184" spans="1:6" s="46" customFormat="1" ht="24">
      <c r="A184" s="55" t="s">
        <v>237</v>
      </c>
      <c r="B184" s="15">
        <v>200</v>
      </c>
      <c r="C184" s="8" t="s">
        <v>238</v>
      </c>
      <c r="D184" s="9">
        <f>D185+D186</f>
        <v>0</v>
      </c>
      <c r="E184" s="9">
        <f>E185+E186</f>
        <v>0</v>
      </c>
      <c r="F184" s="14" t="e">
        <f t="shared" si="4"/>
        <v>#DIV/0!</v>
      </c>
    </row>
    <row r="185" spans="1:6" s="21" customFormat="1" ht="15">
      <c r="A185" s="37" t="s">
        <v>223</v>
      </c>
      <c r="B185" s="11">
        <v>200</v>
      </c>
      <c r="C185" s="12" t="s">
        <v>239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5">
      <c r="A186" s="37"/>
      <c r="B186" s="11">
        <v>200</v>
      </c>
      <c r="C186" s="12" t="s">
        <v>240</v>
      </c>
      <c r="D186" s="13">
        <v>0</v>
      </c>
      <c r="E186" s="13">
        <v>0</v>
      </c>
      <c r="F186" s="14" t="e">
        <f t="shared" si="4"/>
        <v>#DIV/0!</v>
      </c>
    </row>
    <row r="187" spans="1:6" s="46" customFormat="1" ht="15">
      <c r="A187" s="54" t="s">
        <v>206</v>
      </c>
      <c r="B187" s="15"/>
      <c r="C187" s="8" t="s">
        <v>207</v>
      </c>
      <c r="D187" s="9">
        <f>D188</f>
        <v>0</v>
      </c>
      <c r="E187" s="9">
        <f>E188</f>
        <v>0</v>
      </c>
      <c r="F187" s="10" t="e">
        <f t="shared" si="4"/>
        <v>#DIV/0!</v>
      </c>
    </row>
    <row r="188" spans="1:6" s="21" customFormat="1" ht="15">
      <c r="A188" s="37" t="s">
        <v>83</v>
      </c>
      <c r="B188" s="11" t="s">
        <v>70</v>
      </c>
      <c r="C188" s="12" t="s">
        <v>117</v>
      </c>
      <c r="D188" s="13">
        <v>0</v>
      </c>
      <c r="E188" s="13">
        <v>0</v>
      </c>
      <c r="F188" s="14" t="e">
        <f t="shared" si="4"/>
        <v>#DIV/0!</v>
      </c>
    </row>
    <row r="189" spans="1:6" s="46" customFormat="1" ht="15">
      <c r="A189" s="54" t="s">
        <v>208</v>
      </c>
      <c r="B189" s="15"/>
      <c r="C189" s="8" t="s">
        <v>209</v>
      </c>
      <c r="D189" s="9">
        <f>D190+D191+D192+D195+D196+D197+D193+D194</f>
        <v>819700</v>
      </c>
      <c r="E189" s="9">
        <f>E190+E191+E192+E195+E196+E197+E193+E194</f>
        <v>63000</v>
      </c>
      <c r="F189" s="10">
        <f t="shared" si="4"/>
        <v>7.685738684884715</v>
      </c>
    </row>
    <row r="190" spans="1:6" s="21" customFormat="1" ht="15">
      <c r="A190" s="37" t="s">
        <v>71</v>
      </c>
      <c r="B190" s="11" t="s">
        <v>70</v>
      </c>
      <c r="C190" s="12" t="s">
        <v>118</v>
      </c>
      <c r="D190" s="13"/>
      <c r="E190" s="13"/>
      <c r="F190" s="14" t="e">
        <f t="shared" si="4"/>
        <v>#DIV/0!</v>
      </c>
    </row>
    <row r="191" spans="1:6" s="21" customFormat="1" ht="15">
      <c r="A191" s="37" t="s">
        <v>73</v>
      </c>
      <c r="B191" s="11" t="s">
        <v>70</v>
      </c>
      <c r="C191" s="12" t="s">
        <v>119</v>
      </c>
      <c r="D191" s="13">
        <v>0</v>
      </c>
      <c r="E191" s="13">
        <v>0</v>
      </c>
      <c r="F191" s="14" t="e">
        <f t="shared" si="4"/>
        <v>#DIV/0!</v>
      </c>
    </row>
    <row r="192" spans="1:6" s="21" customFormat="1" ht="15">
      <c r="A192" s="37" t="s">
        <v>81</v>
      </c>
      <c r="B192" s="11" t="s">
        <v>70</v>
      </c>
      <c r="C192" s="12" t="s">
        <v>120</v>
      </c>
      <c r="D192" s="13"/>
      <c r="E192" s="13"/>
      <c r="F192" s="14" t="e">
        <f t="shared" si="4"/>
        <v>#DIV/0!</v>
      </c>
    </row>
    <row r="193" spans="1:6" s="21" customFormat="1" ht="15">
      <c r="A193" s="37" t="s">
        <v>225</v>
      </c>
      <c r="B193" s="11" t="s">
        <v>70</v>
      </c>
      <c r="C193" s="12" t="s">
        <v>227</v>
      </c>
      <c r="D193" s="13"/>
      <c r="E193" s="13"/>
      <c r="F193" s="14"/>
    </row>
    <row r="194" spans="1:6" s="21" customFormat="1" ht="15">
      <c r="A194" s="37" t="s">
        <v>226</v>
      </c>
      <c r="B194" s="11" t="s">
        <v>70</v>
      </c>
      <c r="C194" s="12" t="s">
        <v>228</v>
      </c>
      <c r="D194" s="13"/>
      <c r="E194" s="13"/>
      <c r="F194" s="14"/>
    </row>
    <row r="195" spans="1:6" s="21" customFormat="1" ht="24">
      <c r="A195" s="37" t="s">
        <v>121</v>
      </c>
      <c r="B195" s="11" t="s">
        <v>70</v>
      </c>
      <c r="C195" s="12" t="s">
        <v>122</v>
      </c>
      <c r="D195" s="13">
        <v>819700</v>
      </c>
      <c r="E195" s="13">
        <v>63000</v>
      </c>
      <c r="F195" s="14">
        <f t="shared" si="4"/>
        <v>7.685738684884715</v>
      </c>
    </row>
    <row r="196" spans="1:6" s="21" customFormat="1" ht="24">
      <c r="A196" s="37" t="s">
        <v>199</v>
      </c>
      <c r="B196" s="11"/>
      <c r="C196" s="12" t="s">
        <v>252</v>
      </c>
      <c r="D196" s="13"/>
      <c r="E196" s="13"/>
      <c r="F196" s="14" t="e">
        <f t="shared" si="4"/>
        <v>#DIV/0!</v>
      </c>
    </row>
    <row r="197" spans="1:6" s="21" customFormat="1" ht="15">
      <c r="A197" s="37" t="s">
        <v>210</v>
      </c>
      <c r="B197" s="11"/>
      <c r="C197" s="12" t="s">
        <v>123</v>
      </c>
      <c r="D197" s="13"/>
      <c r="E197" s="13"/>
      <c r="F197" s="14" t="e">
        <f t="shared" si="4"/>
        <v>#DIV/0!</v>
      </c>
    </row>
    <row r="198" spans="1:6" s="46" customFormat="1" ht="15">
      <c r="A198" s="54" t="s">
        <v>211</v>
      </c>
      <c r="B198" s="15"/>
      <c r="C198" s="8" t="s">
        <v>212</v>
      </c>
      <c r="D198" s="9">
        <f>D199</f>
        <v>0</v>
      </c>
      <c r="E198" s="9">
        <f>E199</f>
        <v>0</v>
      </c>
      <c r="F198" s="10" t="e">
        <f t="shared" si="4"/>
        <v>#DIV/0!</v>
      </c>
    </row>
    <row r="199" spans="1:6" s="21" customFormat="1" ht="15.75" customHeight="1">
      <c r="A199" s="37" t="s">
        <v>124</v>
      </c>
      <c r="B199" s="11" t="s">
        <v>70</v>
      </c>
      <c r="C199" s="12" t="s">
        <v>125</v>
      </c>
      <c r="D199" s="13"/>
      <c r="E199" s="13"/>
      <c r="F199" s="14" t="e">
        <f t="shared" si="4"/>
        <v>#DIV/0!</v>
      </c>
    </row>
    <row r="200" spans="1:6" s="46" customFormat="1" ht="15">
      <c r="A200" s="54" t="s">
        <v>213</v>
      </c>
      <c r="B200" s="15"/>
      <c r="C200" s="8" t="s">
        <v>126</v>
      </c>
      <c r="D200" s="9">
        <v>0</v>
      </c>
      <c r="E200" s="9">
        <v>0</v>
      </c>
      <c r="F200" s="10" t="e">
        <f t="shared" si="4"/>
        <v>#DIV/0!</v>
      </c>
    </row>
    <row r="201" spans="1:6" s="46" customFormat="1" ht="15" customHeight="1">
      <c r="A201" s="54" t="s">
        <v>214</v>
      </c>
      <c r="B201" s="15"/>
      <c r="C201" s="8" t="s">
        <v>215</v>
      </c>
      <c r="D201" s="9">
        <f>D202</f>
        <v>6700</v>
      </c>
      <c r="E201" s="9">
        <f>E202</f>
        <v>0</v>
      </c>
      <c r="F201" s="10">
        <f t="shared" si="4"/>
        <v>0</v>
      </c>
    </row>
    <row r="202" spans="1:6" s="21" customFormat="1" ht="15">
      <c r="A202" s="37" t="s">
        <v>83</v>
      </c>
      <c r="B202" s="11" t="s">
        <v>70</v>
      </c>
      <c r="C202" s="12" t="s">
        <v>127</v>
      </c>
      <c r="D202" s="13">
        <v>6700</v>
      </c>
      <c r="E202" s="13"/>
      <c r="F202" s="14">
        <f>E202/D202*100</f>
        <v>0</v>
      </c>
    </row>
    <row r="203" spans="1:6" s="21" customFormat="1" ht="15">
      <c r="A203" s="37" t="s">
        <v>128</v>
      </c>
      <c r="B203" s="12" t="s">
        <v>129</v>
      </c>
      <c r="C203" s="12" t="s">
        <v>7</v>
      </c>
      <c r="D203" s="13">
        <f>D10-D122</f>
        <v>0</v>
      </c>
      <c r="E203" s="13">
        <f>E10-E122</f>
        <v>25782.53</v>
      </c>
      <c r="F203" s="14" t="e">
        <f>E203/D203*100</f>
        <v>#DIV/0!</v>
      </c>
    </row>
    <row r="204" spans="1:6" s="21" customFormat="1" ht="15">
      <c r="A204" s="35"/>
      <c r="B204" s="25"/>
      <c r="C204" s="25"/>
      <c r="D204" s="25"/>
      <c r="E204" s="25"/>
      <c r="F204" s="26"/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.75" customHeight="1">
      <c r="A273" s="63" t="s">
        <v>130</v>
      </c>
      <c r="B273" s="63"/>
      <c r="C273" s="63"/>
      <c r="D273" s="63"/>
      <c r="E273" s="63"/>
      <c r="F273" s="63"/>
    </row>
    <row r="274" spans="1:6" s="21" customFormat="1" ht="15">
      <c r="A274" s="35"/>
      <c r="B274" s="27"/>
      <c r="C274" s="27"/>
      <c r="D274" s="49"/>
      <c r="E274" s="49"/>
      <c r="F274" s="49"/>
    </row>
    <row r="275" spans="1:6" s="21" customFormat="1" ht="24">
      <c r="A275" s="50" t="s">
        <v>1</v>
      </c>
      <c r="B275" s="50" t="s">
        <v>2</v>
      </c>
      <c r="C275" s="50" t="s">
        <v>3</v>
      </c>
      <c r="D275" s="57" t="s">
        <v>246</v>
      </c>
      <c r="E275" s="57" t="s">
        <v>247</v>
      </c>
      <c r="F275" s="50" t="s">
        <v>151</v>
      </c>
    </row>
    <row r="276" spans="1:6" s="48" customFormat="1" ht="15">
      <c r="A276" s="47">
        <v>1</v>
      </c>
      <c r="B276" s="24">
        <v>2</v>
      </c>
      <c r="C276" s="24">
        <v>3</v>
      </c>
      <c r="D276" s="24">
        <v>4</v>
      </c>
      <c r="E276" s="24">
        <v>5</v>
      </c>
      <c r="F276" s="24">
        <v>6</v>
      </c>
    </row>
    <row r="277" spans="1:6" s="21" customFormat="1" ht="15">
      <c r="A277" s="45" t="s">
        <v>131</v>
      </c>
      <c r="B277" s="8" t="s">
        <v>132</v>
      </c>
      <c r="C277" s="8" t="s">
        <v>7</v>
      </c>
      <c r="D277" s="9">
        <f>D280</f>
        <v>0</v>
      </c>
      <c r="E277" s="9">
        <f>E280</f>
        <v>-25782.53</v>
      </c>
      <c r="F277" s="9">
        <v>0</v>
      </c>
    </row>
    <row r="278" spans="1:6" s="21" customFormat="1" ht="36">
      <c r="A278" s="36" t="s">
        <v>133</v>
      </c>
      <c r="B278" s="12" t="s">
        <v>134</v>
      </c>
      <c r="C278" s="12" t="s">
        <v>7</v>
      </c>
      <c r="D278" s="58"/>
      <c r="E278" s="58"/>
      <c r="F278" s="13">
        <v>0</v>
      </c>
    </row>
    <row r="279" spans="1:6" s="21" customFormat="1" ht="24">
      <c r="A279" s="36" t="s">
        <v>135</v>
      </c>
      <c r="B279" s="12" t="s">
        <v>136</v>
      </c>
      <c r="C279" s="12" t="s">
        <v>7</v>
      </c>
      <c r="D279" s="13">
        <v>0</v>
      </c>
      <c r="E279" s="13">
        <v>0</v>
      </c>
      <c r="F279" s="13">
        <v>0</v>
      </c>
    </row>
    <row r="280" spans="1:6" s="21" customFormat="1" ht="15">
      <c r="A280" s="45" t="s">
        <v>137</v>
      </c>
      <c r="B280" s="8" t="s">
        <v>138</v>
      </c>
      <c r="C280" s="8"/>
      <c r="D280" s="9">
        <f>D281+D284</f>
        <v>0</v>
      </c>
      <c r="E280" s="9">
        <f>E281+E284</f>
        <v>-25782.53</v>
      </c>
      <c r="F280" s="9">
        <v>0</v>
      </c>
    </row>
    <row r="281" spans="1:6" s="21" customFormat="1" ht="15" customHeight="1">
      <c r="A281" s="45" t="s">
        <v>139</v>
      </c>
      <c r="B281" s="8" t="s">
        <v>140</v>
      </c>
      <c r="C281" s="8"/>
      <c r="D281" s="9">
        <f>D282+D283</f>
        <v>-2006100</v>
      </c>
      <c r="E281" s="9">
        <f>E282+E283</f>
        <v>-104782.53</v>
      </c>
      <c r="F281" s="9">
        <v>0</v>
      </c>
    </row>
    <row r="282" spans="1:6" s="21" customFormat="1" ht="24">
      <c r="A282" s="36" t="s">
        <v>141</v>
      </c>
      <c r="B282" s="11" t="s">
        <v>140</v>
      </c>
      <c r="C282" s="12" t="s">
        <v>142</v>
      </c>
      <c r="D282" s="13">
        <v>0</v>
      </c>
      <c r="E282" s="13">
        <v>0</v>
      </c>
      <c r="F282" s="13">
        <v>0</v>
      </c>
    </row>
    <row r="283" spans="1:6" s="21" customFormat="1" ht="15">
      <c r="A283" s="36" t="s">
        <v>143</v>
      </c>
      <c r="B283" s="11" t="s">
        <v>140</v>
      </c>
      <c r="C283" s="12" t="s">
        <v>144</v>
      </c>
      <c r="D283" s="13">
        <f>-D10</f>
        <v>-2006100</v>
      </c>
      <c r="E283" s="13">
        <f>-E10</f>
        <v>-104782.53</v>
      </c>
      <c r="F283" s="13">
        <v>0</v>
      </c>
    </row>
    <row r="284" spans="1:6" s="21" customFormat="1" ht="15">
      <c r="A284" s="45" t="s">
        <v>145</v>
      </c>
      <c r="B284" s="8" t="s">
        <v>146</v>
      </c>
      <c r="C284" s="8"/>
      <c r="D284" s="9">
        <f>D285+D286</f>
        <v>2006100</v>
      </c>
      <c r="E284" s="9">
        <f>E285+E286</f>
        <v>79000</v>
      </c>
      <c r="F284" s="9">
        <v>0</v>
      </c>
    </row>
    <row r="285" spans="1:6" s="21" customFormat="1" ht="24">
      <c r="A285" s="36" t="s">
        <v>147</v>
      </c>
      <c r="B285" s="11" t="s">
        <v>146</v>
      </c>
      <c r="C285" s="12" t="s">
        <v>148</v>
      </c>
      <c r="D285" s="13">
        <v>0</v>
      </c>
      <c r="E285" s="13">
        <v>0</v>
      </c>
      <c r="F285" s="13">
        <v>0</v>
      </c>
    </row>
    <row r="286" spans="1:6" s="21" customFormat="1" ht="15">
      <c r="A286" s="36" t="s">
        <v>149</v>
      </c>
      <c r="B286" s="11" t="s">
        <v>146</v>
      </c>
      <c r="C286" s="12" t="s">
        <v>150</v>
      </c>
      <c r="D286" s="13">
        <f>D122</f>
        <v>2006100</v>
      </c>
      <c r="E286" s="13">
        <f>E122</f>
        <v>79000</v>
      </c>
      <c r="F286" s="13">
        <v>0</v>
      </c>
    </row>
  </sheetData>
  <sheetProtection/>
  <mergeCells count="5">
    <mergeCell ref="A2:F2"/>
    <mergeCell ref="A4:F4"/>
    <mergeCell ref="A118:F118"/>
    <mergeCell ref="A273:F273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2013-02-06T08:39:19Z</cp:lastPrinted>
  <dcterms:created xsi:type="dcterms:W3CDTF">2012-10-12T10:34:13Z</dcterms:created>
  <dcterms:modified xsi:type="dcterms:W3CDTF">2013-02-07T07:34:10Z</dcterms:modified>
  <cp:category/>
  <cp:version/>
  <cp:contentType/>
  <cp:contentStatus/>
</cp:coreProperties>
</file>