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</sheets>
  <definedNames/>
  <calcPr fullCalcOnLoad="1"/>
</workbook>
</file>

<file path=xl/sharedStrings.xml><?xml version="1.0" encoding="utf-8"?>
<sst xmlns="http://schemas.openxmlformats.org/spreadsheetml/2006/main" count="115" uniqueCount="105">
  <si>
    <t>КОДЫ</t>
  </si>
  <si>
    <t>на 01.05.2011</t>
  </si>
  <si>
    <t>Форма по ОКУД</t>
  </si>
  <si>
    <t>0503317</t>
  </si>
  <si>
    <t>Наименование финансового органа:</t>
  </si>
  <si>
    <t>Дата</t>
  </si>
  <si>
    <t>01.05.2011</t>
  </si>
  <si>
    <t>Финансовый отдел администрации Красноармейского района Чувашской Республики</t>
  </si>
  <si>
    <t>по ОКПО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</si>
  <si>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</si>
  <si>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</si>
  <si>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</si>
  <si>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</si>
  <si>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</si>
  <si>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</si>
  <si>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</si>
  <si>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</si>
  <si>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</si>
  <si>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</si>
  <si>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</si>
  <si>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</si>
  <si>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</si>
  <si>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</si>
  <si>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</si>
  <si>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</si>
  <si>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</si>
  <si>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</si>
  <si>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</si>
  <si>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</si>
  <si>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</si>
  <si>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</si>
  <si>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</si>
  <si>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</si>
  <si>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</si>
  <si>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</si>
  <si>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</si>
  <si>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</si>
  <si>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</si>
  <si>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</si>
  <si>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</si>
  <si>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</si>
  <si>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</si>
  <si>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</si>
  <si>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</si>
  <si>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</si>
  <si>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</si>
  <si>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</si>
  <si>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</si>
  <si>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</si>
  <si>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</si>
  <si>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</si>
  <si>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</si>
  <si>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</si>
  <si>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</si>
  <si>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</si>
  <si>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00010102021010000110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</si>
  <si>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</si>
  <si>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</si>
  <si>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</si>
  <si>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</si>
  <si>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</si>
  <si>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</si>
  <si>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</si>
  <si>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</si>
  <si>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</si>
  <si>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</si>
  <si>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</si>
  <si>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</si>
  <si>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</si>
  <si>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00011105010100000120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</si>
  <si>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</si>
  <si>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</si>
  <si>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</si>
  <si>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00011406014100000430</t>
  </si>
  <si>
    <t xml:space="preserve">    Невыясненные поступления, зачисляемые в бюджеты поселений</t>
  </si>
  <si>
    <t>00011701050100000180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</si>
  <si>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</si>
  <si>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</si>
  <si>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</si>
  <si>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</si>
  <si>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</si>
  <si>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</si>
  <si>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Должность 1 ________________ Исполнитель 1
Должность 2 ________________ Исполнитель 2</t>
  </si>
  <si>
    <t>ОТЧЕТ ОБ ИСПОЛНЕНИИ БЮДЖЕТА ЧАДУКАСИНСКОГО СЕЛЬСКОГО ПОСЕЛЕНИЯ КРАСНОАРМЕЙСКОГО РАЙОНА</t>
  </si>
  <si>
    <t>Наименование бюджета: Бюджет Чадукасинского сельского поселения Красноармейского района Чувашской Республики</t>
  </si>
  <si>
    <t>Налоговые и неналоговые доходы</t>
  </si>
  <si>
    <t>Налоговые доходы</t>
  </si>
  <si>
    <t>Безвозмездные перечисления</t>
  </si>
  <si>
    <t>% исполнения</t>
  </si>
  <si>
    <t>Налоги на прибыль, доходы</t>
  </si>
  <si>
    <t>00010503000000000000</t>
  </si>
  <si>
    <t>Налоги на имущество</t>
  </si>
  <si>
    <t>00010600000000000000</t>
  </si>
  <si>
    <t xml:space="preserve">    Земельный налог</t>
  </si>
  <si>
    <t>00010606000000000000</t>
  </si>
  <si>
    <t xml:space="preserve">    Государственная пошлина </t>
  </si>
  <si>
    <t>00010800000000000000</t>
  </si>
  <si>
    <t>НЕНАЛОГОВЫЕ ДОХОДЫ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</si>
  <si>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</si>
  <si>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</si>
  <si>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</si>
  <si>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 от продажи материальных и нематериальных активов</t>
  </si>
  <si>
    <t>00011400000000000000</t>
  </si>
  <si>
    <t>Прочие неналоговые доходы</t>
  </si>
  <si>
    <t>00011700000000000000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</si>
</sst>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3" xfId="0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vertical="top" wrapText="1"/>
    </xf>
    <xf numFmtId="49" fontId="9" fillId="33" borderId="0" xfId="0" applyNumberFormat="1" applyFont="1" applyFill="1" applyAlignment="1">
      <alignment vertical="top" wrapText="1"/>
    </xf>
    <xf numFmtId="0" fontId="7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0" fontId="3" fillId="33" borderId="0" xfId="0" applyFont="1" applyFill="1" applyAlignment="1">
      <alignment vertical="center" wrapText="1"/>
    </xf>
    <xf numFmtId="0" fontId="8" fillId="33" borderId="15" xfId="0" applyFont="1" applyFill="1" applyBorder="1" applyAlignment="1">
      <alignment horizontal="center" shrinkToFit="1"/>
    </xf>
    <xf numFmtId="49" fontId="8" fillId="33" borderId="15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center" shrinkToFit="1"/>
    </xf>
    <xf numFmtId="4" fontId="12" fillId="33" borderId="17" xfId="0" applyNumberFormat="1" applyFont="1" applyFill="1" applyBorder="1" applyAlignment="1">
      <alignment horizontal="right" shrinkToFit="1"/>
    </xf>
    <xf numFmtId="0" fontId="11" fillId="33" borderId="0" xfId="0" applyFont="1" applyFill="1" applyAlignment="1">
      <alignment horizontal="left" wrapText="1"/>
    </xf>
    <xf numFmtId="0" fontId="9" fillId="33" borderId="0" xfId="0" applyFont="1" applyFill="1" applyAlignment="1">
      <alignment wrapText="1"/>
    </xf>
    <xf numFmtId="0" fontId="3" fillId="33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wrapText="1"/>
    </xf>
    <xf numFmtId="49" fontId="13" fillId="33" borderId="17" xfId="0" applyNumberFormat="1" applyFont="1" applyFill="1" applyBorder="1" applyAlignment="1">
      <alignment horizontal="center" shrinkToFit="1"/>
    </xf>
    <xf numFmtId="4" fontId="13" fillId="33" borderId="17" xfId="0" applyNumberFormat="1" applyFont="1" applyFill="1" applyBorder="1" applyAlignment="1">
      <alignment horizontal="right" shrinkToFit="1"/>
    </xf>
    <xf numFmtId="0" fontId="38" fillId="0" borderId="0" xfId="0" applyFont="1" applyAlignment="1">
      <alignment/>
    </xf>
    <xf numFmtId="0" fontId="13" fillId="33" borderId="20" xfId="0" applyFont="1" applyFill="1" applyBorder="1" applyAlignment="1">
      <alignment wrapText="1"/>
    </xf>
    <xf numFmtId="49" fontId="13" fillId="33" borderId="21" xfId="0" applyNumberFormat="1" applyFont="1" applyFill="1" applyBorder="1" applyAlignment="1">
      <alignment horizontal="center" shrinkToFit="1"/>
    </xf>
    <xf numFmtId="0" fontId="14" fillId="33" borderId="22" xfId="0" applyFont="1" applyFill="1" applyBorder="1" applyAlignment="1">
      <alignment horizontal="left" wrapText="1" indent="2"/>
    </xf>
    <xf numFmtId="0" fontId="14" fillId="33" borderId="23" xfId="0" applyFont="1" applyFill="1" applyBorder="1" applyAlignment="1">
      <alignment horizontal="left" wrapText="1" indent="2"/>
    </xf>
    <xf numFmtId="49" fontId="14" fillId="33" borderId="17" xfId="0" applyNumberFormat="1" applyFont="1" applyFill="1" applyBorder="1" applyAlignment="1">
      <alignment horizontal="center" shrinkToFit="1"/>
    </xf>
    <xf numFmtId="4" fontId="14" fillId="33" borderId="17" xfId="0" applyNumberFormat="1" applyFont="1" applyFill="1" applyBorder="1" applyAlignment="1">
      <alignment horizontal="right" shrinkToFit="1"/>
    </xf>
    <xf numFmtId="168" fontId="13" fillId="33" borderId="17" xfId="0" applyNumberFormat="1" applyFont="1" applyFill="1" applyBorder="1" applyAlignment="1">
      <alignment horizontal="right" shrinkToFit="1"/>
    </xf>
    <xf numFmtId="0" fontId="3" fillId="33" borderId="17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wrapText="1"/>
    </xf>
    <xf numFmtId="0" fontId="14" fillId="33" borderId="22" xfId="0" applyFont="1" applyFill="1" applyBorder="1" applyAlignment="1">
      <alignment horizontal="left" wrapText="1" indent="2"/>
    </xf>
    <xf numFmtId="0" fontId="14" fillId="33" borderId="23" xfId="0" applyFont="1" applyFill="1" applyBorder="1" applyAlignment="1">
      <alignment horizontal="left" wrapText="1" indent="2"/>
    </xf>
    <xf numFmtId="0" fontId="12" fillId="33" borderId="22" xfId="0" applyFont="1" applyFill="1" applyBorder="1" applyAlignment="1">
      <alignment horizontal="left" wrapText="1" indent="2"/>
    </xf>
    <xf numFmtId="0" fontId="12" fillId="33" borderId="23" xfId="0" applyFont="1" applyFill="1" applyBorder="1" applyAlignment="1">
      <alignment horizontal="left" wrapText="1" indent="2"/>
    </xf>
    <xf numFmtId="0" fontId="11" fillId="33" borderId="0" xfId="0" applyFont="1" applyFill="1" applyAlignment="1">
      <alignment horizontal="left" wrapText="1"/>
    </xf>
    <xf numFmtId="0" fontId="12" fillId="33" borderId="24" xfId="0" applyFont="1" applyFill="1" applyBorder="1" applyAlignment="1">
      <alignment horizontal="left" wrapText="1" indent="2"/>
    </xf>
    <xf numFmtId="0" fontId="12" fillId="33" borderId="25" xfId="0" applyFont="1" applyFill="1" applyBorder="1" applyAlignment="1">
      <alignment horizontal="left" wrapText="1" indent="2"/>
    </xf>
    <xf numFmtId="0" fontId="5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showGridLines="0" tabSelected="1" zoomScalePageLayoutView="0" workbookViewId="0" topLeftCell="A1">
      <selection activeCell="Y42" sqref="Y42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57421875" style="0" customWidth="1"/>
    <col min="4" max="4" width="0.13671875" style="0" hidden="1" customWidth="1"/>
    <col min="5" max="5" width="15.7109375" style="0" hidden="1" customWidth="1"/>
    <col min="6" max="6" width="2.7109375" style="0" hidden="1" customWidth="1"/>
    <col min="7" max="11" width="15.7109375" style="0" hidden="1" customWidth="1"/>
    <col min="12" max="12" width="15.7109375" style="0" customWidth="1"/>
    <col min="13" max="13" width="1.7109375" style="0" hidden="1" customWidth="1"/>
    <col min="14" max="14" width="15.7109375" style="0" hidden="1" customWidth="1"/>
    <col min="15" max="15" width="2.140625" style="0" hidden="1" customWidth="1"/>
    <col min="16" max="16" width="15.7109375" style="0" hidden="1" customWidth="1"/>
    <col min="17" max="17" width="0.9921875" style="0" hidden="1" customWidth="1"/>
    <col min="18" max="21" width="15.7109375" style="0" hidden="1" customWidth="1"/>
    <col min="22" max="22" width="15.7109375" style="0" customWidth="1"/>
    <col min="23" max="23" width="7.421875" style="0" customWidth="1"/>
  </cols>
  <sheetData>
    <row r="1" spans="1:23" ht="1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55" t="s">
        <v>83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8"/>
      <c r="T2" s="8"/>
      <c r="U2" s="8"/>
      <c r="V2" s="5"/>
      <c r="W2" s="9"/>
    </row>
    <row r="3" spans="1:23" ht="15.75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8"/>
      <c r="T3" s="8"/>
      <c r="U3" s="8"/>
      <c r="V3" s="10"/>
      <c r="W3" s="11" t="s">
        <v>0</v>
      </c>
    </row>
    <row r="4" spans="1:23" ht="1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2"/>
      <c r="T4" s="12"/>
      <c r="U4" s="12"/>
      <c r="V4" s="13" t="s">
        <v>2</v>
      </c>
      <c r="W4" s="14" t="s">
        <v>3</v>
      </c>
    </row>
    <row r="5" spans="1:23" ht="15">
      <c r="A5" s="15" t="s">
        <v>4</v>
      </c>
      <c r="B5" s="16"/>
      <c r="C5" s="16"/>
      <c r="D5" s="17"/>
      <c r="E5" s="17"/>
      <c r="F5" s="17"/>
      <c r="G5" s="17"/>
      <c r="H5" s="15"/>
      <c r="I5" s="15"/>
      <c r="J5" s="15"/>
      <c r="K5" s="15"/>
      <c r="L5" s="15"/>
      <c r="M5" s="15"/>
      <c r="N5" s="7"/>
      <c r="O5" s="7"/>
      <c r="P5" s="7"/>
      <c r="Q5" s="7"/>
      <c r="R5" s="7"/>
      <c r="S5" s="7"/>
      <c r="T5" s="7"/>
      <c r="U5" s="7"/>
      <c r="V5" s="13" t="s">
        <v>5</v>
      </c>
      <c r="W5" s="18" t="s">
        <v>6</v>
      </c>
    </row>
    <row r="6" spans="1:23" ht="15">
      <c r="A6" s="57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3"/>
      <c r="O6" s="3"/>
      <c r="P6" s="3"/>
      <c r="Q6" s="3"/>
      <c r="R6" s="3"/>
      <c r="S6" s="3"/>
      <c r="T6" s="3"/>
      <c r="U6" s="3"/>
      <c r="V6" s="19"/>
      <c r="W6" s="20"/>
    </row>
    <row r="7" spans="1:23" ht="24" customHeight="1">
      <c r="A7" s="58" t="s">
        <v>84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21"/>
      <c r="O7" s="21"/>
      <c r="P7" s="21"/>
      <c r="Q7" s="21"/>
      <c r="R7" s="21"/>
      <c r="S7" s="21"/>
      <c r="T7" s="21"/>
      <c r="U7" s="21"/>
      <c r="V7" s="13" t="s">
        <v>8</v>
      </c>
      <c r="W7" s="22"/>
    </row>
    <row r="8" spans="1:23" ht="15">
      <c r="A8" s="15" t="s">
        <v>9</v>
      </c>
      <c r="B8" s="16"/>
      <c r="C8" s="16"/>
      <c r="D8" s="17"/>
      <c r="E8" s="17"/>
      <c r="F8" s="17"/>
      <c r="G8" s="17"/>
      <c r="H8" s="15"/>
      <c r="I8" s="15"/>
      <c r="J8" s="15"/>
      <c r="K8" s="15"/>
      <c r="L8" s="15"/>
      <c r="M8" s="15"/>
      <c r="N8" s="7"/>
      <c r="O8" s="7"/>
      <c r="P8" s="7"/>
      <c r="Q8" s="7"/>
      <c r="R8" s="7"/>
      <c r="S8" s="7"/>
      <c r="T8" s="7"/>
      <c r="U8" s="7"/>
      <c r="V8" s="19"/>
      <c r="W8" s="20"/>
    </row>
    <row r="9" spans="1:23" ht="15">
      <c r="A9" s="15" t="s">
        <v>10</v>
      </c>
      <c r="B9" s="16"/>
      <c r="C9" s="16"/>
      <c r="D9" s="17"/>
      <c r="E9" s="17"/>
      <c r="F9" s="17"/>
      <c r="G9" s="17"/>
      <c r="H9" s="15"/>
      <c r="I9" s="15"/>
      <c r="J9" s="15"/>
      <c r="K9" s="15"/>
      <c r="L9" s="15"/>
      <c r="M9" s="15"/>
      <c r="N9" s="7"/>
      <c r="O9" s="7"/>
      <c r="P9" s="7"/>
      <c r="Q9" s="7"/>
      <c r="R9" s="7"/>
      <c r="S9" s="7"/>
      <c r="T9" s="7"/>
      <c r="U9" s="7"/>
      <c r="V9" s="19" t="s">
        <v>11</v>
      </c>
      <c r="W9" s="23"/>
    </row>
    <row r="10" spans="1:23" ht="15.7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7"/>
      <c r="O10" s="7"/>
      <c r="P10" s="7"/>
      <c r="Q10" s="7"/>
      <c r="R10" s="7"/>
      <c r="S10" s="7"/>
      <c r="T10" s="7"/>
      <c r="U10" s="7"/>
      <c r="V10" s="19" t="s">
        <v>12</v>
      </c>
      <c r="W10" s="24" t="s">
        <v>13</v>
      </c>
    </row>
    <row r="11" spans="1:23" ht="15" customHeight="1">
      <c r="A11" s="59" t="s">
        <v>14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3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35.25" customHeight="1">
      <c r="A13" s="60" t="s">
        <v>15</v>
      </c>
      <c r="B13" s="60" t="s">
        <v>16</v>
      </c>
      <c r="C13" s="60" t="s">
        <v>17</v>
      </c>
      <c r="D13" s="62" t="s">
        <v>18</v>
      </c>
      <c r="E13" s="63"/>
      <c r="F13" s="63"/>
      <c r="G13" s="63"/>
      <c r="H13" s="63"/>
      <c r="I13" s="63"/>
      <c r="J13" s="63"/>
      <c r="K13" s="63"/>
      <c r="L13" s="63"/>
      <c r="M13" s="64"/>
      <c r="N13" s="33" t="s">
        <v>19</v>
      </c>
      <c r="O13" s="34"/>
      <c r="P13" s="34"/>
      <c r="Q13" s="34"/>
      <c r="R13" s="34"/>
      <c r="S13" s="34"/>
      <c r="T13" s="34"/>
      <c r="U13" s="34"/>
      <c r="V13" s="46" t="s">
        <v>19</v>
      </c>
      <c r="W13" s="65" t="s">
        <v>88</v>
      </c>
    </row>
    <row r="14" spans="1:23" ht="45.75" customHeight="1">
      <c r="A14" s="61"/>
      <c r="B14" s="61"/>
      <c r="C14" s="61"/>
      <c r="D14" s="27" t="s">
        <v>20</v>
      </c>
      <c r="E14" s="27" t="s">
        <v>21</v>
      </c>
      <c r="F14" s="27" t="s">
        <v>22</v>
      </c>
      <c r="G14" s="27" t="s">
        <v>23</v>
      </c>
      <c r="H14" s="27" t="s">
        <v>24</v>
      </c>
      <c r="I14" s="28" t="s">
        <v>25</v>
      </c>
      <c r="J14" s="28" t="s">
        <v>26</v>
      </c>
      <c r="K14" s="28" t="s">
        <v>27</v>
      </c>
      <c r="L14" s="28" t="s">
        <v>28</v>
      </c>
      <c r="M14" s="27" t="s">
        <v>29</v>
      </c>
      <c r="N14" s="27" t="s">
        <v>20</v>
      </c>
      <c r="O14" s="27" t="s">
        <v>21</v>
      </c>
      <c r="P14" s="27" t="s">
        <v>30</v>
      </c>
      <c r="Q14" s="27" t="s">
        <v>23</v>
      </c>
      <c r="R14" s="27" t="s">
        <v>24</v>
      </c>
      <c r="S14" s="28" t="s">
        <v>25</v>
      </c>
      <c r="T14" s="28" t="s">
        <v>26</v>
      </c>
      <c r="U14" s="28" t="s">
        <v>27</v>
      </c>
      <c r="V14" s="28" t="s">
        <v>28</v>
      </c>
      <c r="W14" s="66"/>
    </row>
    <row r="15" spans="1:23" ht="13.5" customHeight="1">
      <c r="A15" s="28" t="s">
        <v>31</v>
      </c>
      <c r="B15" s="28" t="s">
        <v>32</v>
      </c>
      <c r="C15" s="28" t="s">
        <v>33</v>
      </c>
      <c r="D15" s="28" t="s">
        <v>34</v>
      </c>
      <c r="E15" s="28" t="s">
        <v>35</v>
      </c>
      <c r="F15" s="28" t="s">
        <v>36</v>
      </c>
      <c r="G15" s="28" t="s">
        <v>37</v>
      </c>
      <c r="H15" s="28" t="s">
        <v>38</v>
      </c>
      <c r="I15" s="28" t="s">
        <v>39</v>
      </c>
      <c r="J15" s="28" t="s">
        <v>40</v>
      </c>
      <c r="K15" s="28" t="s">
        <v>41</v>
      </c>
      <c r="L15" s="28">
        <v>4</v>
      </c>
      <c r="M15" s="28" t="s">
        <v>42</v>
      </c>
      <c r="N15" s="28" t="s">
        <v>43</v>
      </c>
      <c r="O15" s="28" t="s">
        <v>44</v>
      </c>
      <c r="P15" s="28" t="s">
        <v>45</v>
      </c>
      <c r="Q15" s="28" t="s">
        <v>46</v>
      </c>
      <c r="R15" s="28" t="s">
        <v>47</v>
      </c>
      <c r="S15" s="28" t="s">
        <v>48</v>
      </c>
      <c r="T15" s="28" t="s">
        <v>49</v>
      </c>
      <c r="U15" s="28" t="s">
        <v>50</v>
      </c>
      <c r="V15" s="28">
        <v>5</v>
      </c>
      <c r="W15" s="28">
        <v>6</v>
      </c>
    </row>
    <row r="16" spans="1:23" s="38" customFormat="1" ht="24.75">
      <c r="A16" s="35" t="s">
        <v>51</v>
      </c>
      <c r="B16" s="36" t="s">
        <v>52</v>
      </c>
      <c r="C16" s="36" t="s">
        <v>53</v>
      </c>
      <c r="D16" s="37">
        <v>1562600</v>
      </c>
      <c r="E16" s="37">
        <v>0</v>
      </c>
      <c r="F16" s="37">
        <v>1562600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f>L17+L39</f>
        <v>1562600</v>
      </c>
      <c r="M16" s="37">
        <f aca="true" t="shared" si="0" ref="M16:V16">M17+M39</f>
        <v>0</v>
      </c>
      <c r="N16" s="37">
        <f t="shared" si="0"/>
        <v>482582.95</v>
      </c>
      <c r="O16" s="37">
        <f t="shared" si="0"/>
        <v>0</v>
      </c>
      <c r="P16" s="37">
        <f t="shared" si="0"/>
        <v>482582.95</v>
      </c>
      <c r="Q16" s="37">
        <f t="shared" si="0"/>
        <v>0</v>
      </c>
      <c r="R16" s="37">
        <f t="shared" si="0"/>
        <v>0</v>
      </c>
      <c r="S16" s="37">
        <f t="shared" si="0"/>
        <v>0</v>
      </c>
      <c r="T16" s="37">
        <f t="shared" si="0"/>
        <v>0</v>
      </c>
      <c r="U16" s="37">
        <f t="shared" si="0"/>
        <v>0</v>
      </c>
      <c r="V16" s="37">
        <f t="shared" si="0"/>
        <v>482582.95</v>
      </c>
      <c r="W16" s="45">
        <f>V16/L16*100</f>
        <v>30.883332266734932</v>
      </c>
    </row>
    <row r="17" spans="1:23" s="38" customFormat="1" ht="15">
      <c r="A17" s="39" t="s">
        <v>85</v>
      </c>
      <c r="B17" s="40"/>
      <c r="C17" s="36"/>
      <c r="D17" s="37"/>
      <c r="E17" s="37"/>
      <c r="F17" s="37"/>
      <c r="G17" s="37"/>
      <c r="H17" s="37"/>
      <c r="I17" s="37"/>
      <c r="J17" s="37"/>
      <c r="K17" s="37"/>
      <c r="L17" s="37">
        <f>L18+L31</f>
        <v>345800</v>
      </c>
      <c r="M17" s="37">
        <f aca="true" t="shared" si="1" ref="M17:V17">M18+M31</f>
        <v>0</v>
      </c>
      <c r="N17" s="37">
        <f t="shared" si="1"/>
        <v>99502.95000000001</v>
      </c>
      <c r="O17" s="37">
        <f t="shared" si="1"/>
        <v>0</v>
      </c>
      <c r="P17" s="37">
        <f t="shared" si="1"/>
        <v>99502.95000000001</v>
      </c>
      <c r="Q17" s="37">
        <f t="shared" si="1"/>
        <v>0</v>
      </c>
      <c r="R17" s="37">
        <f t="shared" si="1"/>
        <v>0</v>
      </c>
      <c r="S17" s="37">
        <f t="shared" si="1"/>
        <v>0</v>
      </c>
      <c r="T17" s="37">
        <f t="shared" si="1"/>
        <v>0</v>
      </c>
      <c r="U17" s="37">
        <f t="shared" si="1"/>
        <v>0</v>
      </c>
      <c r="V17" s="37">
        <f t="shared" si="1"/>
        <v>99502.95000000001</v>
      </c>
      <c r="W17" s="45">
        <f aca="true" t="shared" si="2" ref="W17:W42">V17/L17*100</f>
        <v>28.774710815500292</v>
      </c>
    </row>
    <row r="18" spans="1:23" s="38" customFormat="1" ht="15">
      <c r="A18" s="39" t="s">
        <v>86</v>
      </c>
      <c r="B18" s="40"/>
      <c r="C18" s="36"/>
      <c r="D18" s="37"/>
      <c r="E18" s="37"/>
      <c r="F18" s="37"/>
      <c r="G18" s="37"/>
      <c r="H18" s="37"/>
      <c r="I18" s="37"/>
      <c r="J18" s="37"/>
      <c r="K18" s="37"/>
      <c r="L18" s="37">
        <f>L19+L21+L24+L26+L29</f>
        <v>265000</v>
      </c>
      <c r="M18" s="37">
        <f aca="true" t="shared" si="3" ref="M18:V18">M19+M21+M24+M26+M29</f>
        <v>0</v>
      </c>
      <c r="N18" s="37">
        <f t="shared" si="3"/>
        <v>74779.05</v>
      </c>
      <c r="O18" s="37">
        <f t="shared" si="3"/>
        <v>0</v>
      </c>
      <c r="P18" s="37">
        <f t="shared" si="3"/>
        <v>74779.05</v>
      </c>
      <c r="Q18" s="37">
        <f t="shared" si="3"/>
        <v>0</v>
      </c>
      <c r="R18" s="37">
        <f t="shared" si="3"/>
        <v>0</v>
      </c>
      <c r="S18" s="37">
        <f t="shared" si="3"/>
        <v>0</v>
      </c>
      <c r="T18" s="37">
        <f t="shared" si="3"/>
        <v>0</v>
      </c>
      <c r="U18" s="37">
        <f t="shared" si="3"/>
        <v>0</v>
      </c>
      <c r="V18" s="37">
        <f t="shared" si="3"/>
        <v>74779.05</v>
      </c>
      <c r="W18" s="45">
        <f t="shared" si="2"/>
        <v>28.218509433962264</v>
      </c>
    </row>
    <row r="19" spans="1:23" s="38" customFormat="1" ht="15">
      <c r="A19" s="47" t="s">
        <v>89</v>
      </c>
      <c r="B19" s="40"/>
      <c r="C19" s="36"/>
      <c r="D19" s="37"/>
      <c r="E19" s="37"/>
      <c r="F19" s="37"/>
      <c r="G19" s="37"/>
      <c r="H19" s="37"/>
      <c r="I19" s="37"/>
      <c r="J19" s="37"/>
      <c r="K19" s="37"/>
      <c r="L19" s="37">
        <f>SUM(L20)</f>
        <v>51700</v>
      </c>
      <c r="M19" s="37">
        <f aca="true" t="shared" si="4" ref="M19:V19">SUM(M20)</f>
        <v>0</v>
      </c>
      <c r="N19" s="37">
        <f t="shared" si="4"/>
        <v>10846.66</v>
      </c>
      <c r="O19" s="37">
        <f t="shared" si="4"/>
        <v>0</v>
      </c>
      <c r="P19" s="37">
        <f t="shared" si="4"/>
        <v>10846.66</v>
      </c>
      <c r="Q19" s="37">
        <f t="shared" si="4"/>
        <v>0</v>
      </c>
      <c r="R19" s="37">
        <f t="shared" si="4"/>
        <v>0</v>
      </c>
      <c r="S19" s="37">
        <f t="shared" si="4"/>
        <v>0</v>
      </c>
      <c r="T19" s="37">
        <f t="shared" si="4"/>
        <v>0</v>
      </c>
      <c r="U19" s="37">
        <f t="shared" si="4"/>
        <v>0</v>
      </c>
      <c r="V19" s="37">
        <f t="shared" si="4"/>
        <v>10846.66</v>
      </c>
      <c r="W19" s="45">
        <f t="shared" si="2"/>
        <v>20.979999999999997</v>
      </c>
    </row>
    <row r="20" spans="1:23" ht="60" customHeight="1">
      <c r="A20" s="53" t="s">
        <v>54</v>
      </c>
      <c r="B20" s="54"/>
      <c r="C20" s="29" t="s">
        <v>55</v>
      </c>
      <c r="D20" s="30">
        <v>51700</v>
      </c>
      <c r="E20" s="30">
        <v>0</v>
      </c>
      <c r="F20" s="30">
        <v>51700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51700</v>
      </c>
      <c r="M20" s="30">
        <v>0</v>
      </c>
      <c r="N20" s="30">
        <v>10846.66</v>
      </c>
      <c r="O20" s="30">
        <v>0</v>
      </c>
      <c r="P20" s="30">
        <v>10846.66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10846.66</v>
      </c>
      <c r="W20" s="45">
        <f t="shared" si="2"/>
        <v>20.979999999999997</v>
      </c>
    </row>
    <row r="21" spans="1:23" ht="19.5" customHeight="1">
      <c r="A21" s="48" t="s">
        <v>56</v>
      </c>
      <c r="B21" s="49"/>
      <c r="C21" s="43" t="s">
        <v>90</v>
      </c>
      <c r="D21" s="30"/>
      <c r="E21" s="30"/>
      <c r="F21" s="30"/>
      <c r="G21" s="30"/>
      <c r="H21" s="30"/>
      <c r="I21" s="30"/>
      <c r="J21" s="30"/>
      <c r="K21" s="30"/>
      <c r="L21" s="44">
        <f>L22+L23</f>
        <v>500</v>
      </c>
      <c r="M21" s="44">
        <f aca="true" t="shared" si="5" ref="M21:V21">M22+M23</f>
        <v>0</v>
      </c>
      <c r="N21" s="44">
        <f t="shared" si="5"/>
        <v>91.2</v>
      </c>
      <c r="O21" s="44">
        <f t="shared" si="5"/>
        <v>0</v>
      </c>
      <c r="P21" s="44">
        <f t="shared" si="5"/>
        <v>91.2</v>
      </c>
      <c r="Q21" s="44">
        <f t="shared" si="5"/>
        <v>0</v>
      </c>
      <c r="R21" s="44">
        <f t="shared" si="5"/>
        <v>0</v>
      </c>
      <c r="S21" s="44">
        <f t="shared" si="5"/>
        <v>0</v>
      </c>
      <c r="T21" s="44">
        <f t="shared" si="5"/>
        <v>0</v>
      </c>
      <c r="U21" s="44">
        <f t="shared" si="5"/>
        <v>0</v>
      </c>
      <c r="V21" s="44">
        <f t="shared" si="5"/>
        <v>91.2</v>
      </c>
      <c r="W21" s="45">
        <f t="shared" si="2"/>
        <v>18.240000000000002</v>
      </c>
    </row>
    <row r="22" spans="1:23" ht="15">
      <c r="A22" s="50" t="s">
        <v>56</v>
      </c>
      <c r="B22" s="51"/>
      <c r="C22" s="29" t="s">
        <v>57</v>
      </c>
      <c r="D22" s="30">
        <v>500</v>
      </c>
      <c r="E22" s="30">
        <v>0</v>
      </c>
      <c r="F22" s="30">
        <v>500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500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45">
        <f t="shared" si="2"/>
        <v>0</v>
      </c>
    </row>
    <row r="23" spans="1:23" ht="15">
      <c r="A23" s="50" t="s">
        <v>58</v>
      </c>
      <c r="B23" s="51"/>
      <c r="C23" s="29" t="s">
        <v>59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91.2</v>
      </c>
      <c r="O23" s="30">
        <v>0</v>
      </c>
      <c r="P23" s="30">
        <v>91.2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91.2</v>
      </c>
      <c r="W23" s="45" t="e">
        <f t="shared" si="2"/>
        <v>#DIV/0!</v>
      </c>
    </row>
    <row r="24" spans="1:23" ht="15">
      <c r="A24" s="41" t="s">
        <v>91</v>
      </c>
      <c r="B24" s="42"/>
      <c r="C24" s="43" t="s">
        <v>92</v>
      </c>
      <c r="D24" s="30"/>
      <c r="E24" s="30"/>
      <c r="F24" s="30"/>
      <c r="G24" s="30"/>
      <c r="H24" s="30"/>
      <c r="I24" s="30"/>
      <c r="J24" s="30"/>
      <c r="K24" s="30"/>
      <c r="L24" s="44">
        <f>L25</f>
        <v>39700</v>
      </c>
      <c r="M24" s="44">
        <f aca="true" t="shared" si="6" ref="M24:V24">M25</f>
        <v>0</v>
      </c>
      <c r="N24" s="44">
        <f t="shared" si="6"/>
        <v>6748.27</v>
      </c>
      <c r="O24" s="44">
        <f t="shared" si="6"/>
        <v>0</v>
      </c>
      <c r="P24" s="44">
        <f t="shared" si="6"/>
        <v>6748.27</v>
      </c>
      <c r="Q24" s="44">
        <f t="shared" si="6"/>
        <v>0</v>
      </c>
      <c r="R24" s="44">
        <f t="shared" si="6"/>
        <v>0</v>
      </c>
      <c r="S24" s="44">
        <f t="shared" si="6"/>
        <v>0</v>
      </c>
      <c r="T24" s="44">
        <f t="shared" si="6"/>
        <v>0</v>
      </c>
      <c r="U24" s="44">
        <f t="shared" si="6"/>
        <v>0</v>
      </c>
      <c r="V24" s="44">
        <f t="shared" si="6"/>
        <v>6748.27</v>
      </c>
      <c r="W24" s="45">
        <f t="shared" si="2"/>
        <v>16.998161209068012</v>
      </c>
    </row>
    <row r="25" spans="1:23" ht="36" customHeight="1">
      <c r="A25" s="50" t="s">
        <v>60</v>
      </c>
      <c r="B25" s="51"/>
      <c r="C25" s="29" t="s">
        <v>61</v>
      </c>
      <c r="D25" s="30">
        <v>39700</v>
      </c>
      <c r="E25" s="30">
        <v>0</v>
      </c>
      <c r="F25" s="30">
        <v>39700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39700</v>
      </c>
      <c r="M25" s="30">
        <v>0</v>
      </c>
      <c r="N25" s="30">
        <v>6748.27</v>
      </c>
      <c r="O25" s="30">
        <v>0</v>
      </c>
      <c r="P25" s="30">
        <v>6748.27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6748.27</v>
      </c>
      <c r="W25" s="45">
        <f t="shared" si="2"/>
        <v>16.998161209068012</v>
      </c>
    </row>
    <row r="26" spans="1:23" ht="16.5" customHeight="1">
      <c r="A26" s="48" t="s">
        <v>93</v>
      </c>
      <c r="B26" s="49"/>
      <c r="C26" s="43" t="s">
        <v>94</v>
      </c>
      <c r="D26" s="30"/>
      <c r="E26" s="30"/>
      <c r="F26" s="30"/>
      <c r="G26" s="30"/>
      <c r="H26" s="30"/>
      <c r="I26" s="30"/>
      <c r="J26" s="30"/>
      <c r="K26" s="30"/>
      <c r="L26" s="44">
        <f>L27+L28</f>
        <v>157300</v>
      </c>
      <c r="M26" s="44">
        <f aca="true" t="shared" si="7" ref="M26:V26">M27+M28</f>
        <v>0</v>
      </c>
      <c r="N26" s="44">
        <f t="shared" si="7"/>
        <v>49682.92</v>
      </c>
      <c r="O26" s="44">
        <f t="shared" si="7"/>
        <v>0</v>
      </c>
      <c r="P26" s="44">
        <f t="shared" si="7"/>
        <v>49682.92</v>
      </c>
      <c r="Q26" s="44">
        <f t="shared" si="7"/>
        <v>0</v>
      </c>
      <c r="R26" s="44">
        <f t="shared" si="7"/>
        <v>0</v>
      </c>
      <c r="S26" s="44">
        <f t="shared" si="7"/>
        <v>0</v>
      </c>
      <c r="T26" s="44">
        <f t="shared" si="7"/>
        <v>0</v>
      </c>
      <c r="U26" s="44">
        <f t="shared" si="7"/>
        <v>0</v>
      </c>
      <c r="V26" s="44">
        <f t="shared" si="7"/>
        <v>49682.92</v>
      </c>
      <c r="W26" s="45">
        <f t="shared" si="2"/>
        <v>31.58481881754609</v>
      </c>
    </row>
    <row r="27" spans="1:23" ht="48" customHeight="1">
      <c r="A27" s="50" t="s">
        <v>62</v>
      </c>
      <c r="B27" s="51"/>
      <c r="C27" s="29" t="s">
        <v>63</v>
      </c>
      <c r="D27" s="30">
        <v>143800</v>
      </c>
      <c r="E27" s="30">
        <v>0</v>
      </c>
      <c r="F27" s="30">
        <v>143800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143800</v>
      </c>
      <c r="M27" s="30">
        <v>0</v>
      </c>
      <c r="N27" s="30">
        <v>47556.58</v>
      </c>
      <c r="O27" s="30">
        <v>0</v>
      </c>
      <c r="P27" s="30">
        <v>47556.58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47556.58</v>
      </c>
      <c r="W27" s="45">
        <f t="shared" si="2"/>
        <v>33.07133518776078</v>
      </c>
    </row>
    <row r="28" spans="1:23" ht="48" customHeight="1">
      <c r="A28" s="50" t="s">
        <v>64</v>
      </c>
      <c r="B28" s="51"/>
      <c r="C28" s="29" t="s">
        <v>65</v>
      </c>
      <c r="D28" s="30">
        <v>13500</v>
      </c>
      <c r="E28" s="30">
        <v>0</v>
      </c>
      <c r="F28" s="30">
        <v>13500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13500</v>
      </c>
      <c r="M28" s="30">
        <v>0</v>
      </c>
      <c r="N28" s="30">
        <v>2126.34</v>
      </c>
      <c r="O28" s="30">
        <v>0</v>
      </c>
      <c r="P28" s="30">
        <v>2126.34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2126.34</v>
      </c>
      <c r="W28" s="45">
        <f t="shared" si="2"/>
        <v>15.750666666666667</v>
      </c>
    </row>
    <row r="29" spans="1:23" ht="16.5" customHeight="1">
      <c r="A29" s="48" t="s">
        <v>95</v>
      </c>
      <c r="B29" s="49"/>
      <c r="C29" s="43" t="s">
        <v>96</v>
      </c>
      <c r="D29" s="30"/>
      <c r="E29" s="30"/>
      <c r="F29" s="30"/>
      <c r="G29" s="30"/>
      <c r="H29" s="30"/>
      <c r="I29" s="30"/>
      <c r="J29" s="30"/>
      <c r="K29" s="30"/>
      <c r="L29" s="44">
        <f>L30</f>
        <v>15800</v>
      </c>
      <c r="M29" s="44">
        <f aca="true" t="shared" si="8" ref="M29:V29">M30</f>
        <v>0</v>
      </c>
      <c r="N29" s="44">
        <f t="shared" si="8"/>
        <v>7410</v>
      </c>
      <c r="O29" s="44">
        <f t="shared" si="8"/>
        <v>0</v>
      </c>
      <c r="P29" s="44">
        <f t="shared" si="8"/>
        <v>7410</v>
      </c>
      <c r="Q29" s="44">
        <f t="shared" si="8"/>
        <v>0</v>
      </c>
      <c r="R29" s="44">
        <f t="shared" si="8"/>
        <v>0</v>
      </c>
      <c r="S29" s="44">
        <f t="shared" si="8"/>
        <v>0</v>
      </c>
      <c r="T29" s="44">
        <f t="shared" si="8"/>
        <v>0</v>
      </c>
      <c r="U29" s="44">
        <f t="shared" si="8"/>
        <v>0</v>
      </c>
      <c r="V29" s="44">
        <f t="shared" si="8"/>
        <v>7410</v>
      </c>
      <c r="W29" s="45">
        <f t="shared" si="2"/>
        <v>46.89873417721519</v>
      </c>
    </row>
    <row r="30" spans="1:23" ht="60" customHeight="1">
      <c r="A30" s="50" t="s">
        <v>66</v>
      </c>
      <c r="B30" s="51"/>
      <c r="C30" s="29" t="s">
        <v>67</v>
      </c>
      <c r="D30" s="30">
        <v>15800</v>
      </c>
      <c r="E30" s="30">
        <v>0</v>
      </c>
      <c r="F30" s="30">
        <v>15800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15800</v>
      </c>
      <c r="M30" s="30">
        <v>0</v>
      </c>
      <c r="N30" s="30">
        <v>7410</v>
      </c>
      <c r="O30" s="30">
        <v>0</v>
      </c>
      <c r="P30" s="30">
        <v>7410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7410</v>
      </c>
      <c r="W30" s="45">
        <f t="shared" si="2"/>
        <v>46.89873417721519</v>
      </c>
    </row>
    <row r="31" spans="1:23" s="38" customFormat="1" ht="15" customHeight="1">
      <c r="A31" s="41" t="s">
        <v>97</v>
      </c>
      <c r="B31" s="42"/>
      <c r="C31" s="43" t="s">
        <v>98</v>
      </c>
      <c r="D31" s="44"/>
      <c r="E31" s="44"/>
      <c r="F31" s="44"/>
      <c r="G31" s="44"/>
      <c r="H31" s="44"/>
      <c r="I31" s="44"/>
      <c r="J31" s="44"/>
      <c r="K31" s="44"/>
      <c r="L31" s="44">
        <f>L32+L35+L37</f>
        <v>80800</v>
      </c>
      <c r="M31" s="44">
        <f aca="true" t="shared" si="9" ref="M31:V31">M32+M35+M37</f>
        <v>0</v>
      </c>
      <c r="N31" s="44">
        <f t="shared" si="9"/>
        <v>24723.9</v>
      </c>
      <c r="O31" s="44">
        <f t="shared" si="9"/>
        <v>0</v>
      </c>
      <c r="P31" s="44">
        <f t="shared" si="9"/>
        <v>24723.9</v>
      </c>
      <c r="Q31" s="44">
        <f t="shared" si="9"/>
        <v>0</v>
      </c>
      <c r="R31" s="44">
        <f t="shared" si="9"/>
        <v>0</v>
      </c>
      <c r="S31" s="44">
        <f t="shared" si="9"/>
        <v>0</v>
      </c>
      <c r="T31" s="44">
        <f t="shared" si="9"/>
        <v>0</v>
      </c>
      <c r="U31" s="44">
        <f t="shared" si="9"/>
        <v>0</v>
      </c>
      <c r="V31" s="44">
        <f t="shared" si="9"/>
        <v>24723.9</v>
      </c>
      <c r="W31" s="45">
        <f t="shared" si="2"/>
        <v>30.598886138613864</v>
      </c>
    </row>
    <row r="32" spans="1:23" s="38" customFormat="1" ht="28.5" customHeight="1">
      <c r="A32" s="41" t="s">
        <v>99</v>
      </c>
      <c r="B32" s="42"/>
      <c r="C32" s="43" t="s">
        <v>100</v>
      </c>
      <c r="D32" s="44"/>
      <c r="E32" s="44"/>
      <c r="F32" s="44"/>
      <c r="G32" s="44"/>
      <c r="H32" s="44"/>
      <c r="I32" s="44"/>
      <c r="J32" s="44"/>
      <c r="K32" s="44"/>
      <c r="L32" s="44">
        <f>L33+L34</f>
        <v>60800</v>
      </c>
      <c r="M32" s="44">
        <f aca="true" t="shared" si="10" ref="M32:V32">M33+M34</f>
        <v>0</v>
      </c>
      <c r="N32" s="44">
        <f t="shared" si="10"/>
        <v>13846.87</v>
      </c>
      <c r="O32" s="44">
        <f t="shared" si="10"/>
        <v>0</v>
      </c>
      <c r="P32" s="44">
        <f t="shared" si="10"/>
        <v>13846.87</v>
      </c>
      <c r="Q32" s="44">
        <f t="shared" si="10"/>
        <v>0</v>
      </c>
      <c r="R32" s="44">
        <f t="shared" si="10"/>
        <v>0</v>
      </c>
      <c r="S32" s="44">
        <f t="shared" si="10"/>
        <v>0</v>
      </c>
      <c r="T32" s="44">
        <f t="shared" si="10"/>
        <v>0</v>
      </c>
      <c r="U32" s="44">
        <f t="shared" si="10"/>
        <v>0</v>
      </c>
      <c r="V32" s="44">
        <f t="shared" si="10"/>
        <v>13846.87</v>
      </c>
      <c r="W32" s="45">
        <f t="shared" si="2"/>
        <v>22.774457236842107</v>
      </c>
    </row>
    <row r="33" spans="1:23" ht="60" customHeight="1">
      <c r="A33" s="50" t="s">
        <v>68</v>
      </c>
      <c r="B33" s="51"/>
      <c r="C33" s="29" t="s">
        <v>69</v>
      </c>
      <c r="D33" s="30">
        <v>40400</v>
      </c>
      <c r="E33" s="30">
        <v>0</v>
      </c>
      <c r="F33" s="30">
        <v>40400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40400</v>
      </c>
      <c r="M33" s="30">
        <v>0</v>
      </c>
      <c r="N33" s="30">
        <v>2191.5</v>
      </c>
      <c r="O33" s="30">
        <v>0</v>
      </c>
      <c r="P33" s="30">
        <v>2191.5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2191.5</v>
      </c>
      <c r="W33" s="45">
        <f t="shared" si="2"/>
        <v>5.4245049504950495</v>
      </c>
    </row>
    <row r="34" spans="1:23" ht="48" customHeight="1">
      <c r="A34" s="50" t="s">
        <v>70</v>
      </c>
      <c r="B34" s="51"/>
      <c r="C34" s="29" t="s">
        <v>71</v>
      </c>
      <c r="D34" s="30">
        <v>20400</v>
      </c>
      <c r="E34" s="30">
        <v>0</v>
      </c>
      <c r="F34" s="30">
        <v>20400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20400</v>
      </c>
      <c r="M34" s="30">
        <v>0</v>
      </c>
      <c r="N34" s="30">
        <v>11655.37</v>
      </c>
      <c r="O34" s="30">
        <v>0</v>
      </c>
      <c r="P34" s="30">
        <v>11655.37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11655.37</v>
      </c>
      <c r="W34" s="45">
        <f t="shared" si="2"/>
        <v>57.13416666666667</v>
      </c>
    </row>
    <row r="35" spans="1:23" ht="25.5" customHeight="1">
      <c r="A35" s="41" t="s">
        <v>101</v>
      </c>
      <c r="B35" s="42"/>
      <c r="C35" s="43" t="s">
        <v>102</v>
      </c>
      <c r="D35" s="30"/>
      <c r="E35" s="30"/>
      <c r="F35" s="30"/>
      <c r="G35" s="30"/>
      <c r="H35" s="30"/>
      <c r="I35" s="30"/>
      <c r="J35" s="30"/>
      <c r="K35" s="30"/>
      <c r="L35" s="44">
        <f>L36</f>
        <v>20000</v>
      </c>
      <c r="M35" s="44">
        <f aca="true" t="shared" si="11" ref="M35:V35">M36</f>
        <v>0</v>
      </c>
      <c r="N35" s="44">
        <f t="shared" si="11"/>
        <v>9300</v>
      </c>
      <c r="O35" s="44">
        <f t="shared" si="11"/>
        <v>0</v>
      </c>
      <c r="P35" s="44">
        <f t="shared" si="11"/>
        <v>9300</v>
      </c>
      <c r="Q35" s="44">
        <f t="shared" si="11"/>
        <v>0</v>
      </c>
      <c r="R35" s="44">
        <f t="shared" si="11"/>
        <v>0</v>
      </c>
      <c r="S35" s="44">
        <f t="shared" si="11"/>
        <v>0</v>
      </c>
      <c r="T35" s="44">
        <f t="shared" si="11"/>
        <v>0</v>
      </c>
      <c r="U35" s="44">
        <f t="shared" si="11"/>
        <v>0</v>
      </c>
      <c r="V35" s="44">
        <f t="shared" si="11"/>
        <v>9300</v>
      </c>
      <c r="W35" s="45">
        <f t="shared" si="2"/>
        <v>46.5</v>
      </c>
    </row>
    <row r="36" spans="1:23" ht="36" customHeight="1">
      <c r="A36" s="50" t="s">
        <v>72</v>
      </c>
      <c r="B36" s="51"/>
      <c r="C36" s="29" t="s">
        <v>73</v>
      </c>
      <c r="D36" s="30">
        <v>20000</v>
      </c>
      <c r="E36" s="30">
        <v>0</v>
      </c>
      <c r="F36" s="30">
        <v>20000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20000</v>
      </c>
      <c r="M36" s="30">
        <v>0</v>
      </c>
      <c r="N36" s="30">
        <v>9300</v>
      </c>
      <c r="O36" s="30">
        <v>0</v>
      </c>
      <c r="P36" s="30">
        <v>9300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9300</v>
      </c>
      <c r="W36" s="45">
        <f t="shared" si="2"/>
        <v>46.5</v>
      </c>
    </row>
    <row r="37" spans="1:23" s="38" customFormat="1" ht="18.75" customHeight="1">
      <c r="A37" s="41" t="s">
        <v>103</v>
      </c>
      <c r="B37" s="42"/>
      <c r="C37" s="43" t="s">
        <v>104</v>
      </c>
      <c r="D37" s="44"/>
      <c r="E37" s="44"/>
      <c r="F37" s="44"/>
      <c r="G37" s="44"/>
      <c r="H37" s="44"/>
      <c r="I37" s="44"/>
      <c r="J37" s="44"/>
      <c r="K37" s="44"/>
      <c r="L37" s="44">
        <f>L38</f>
        <v>0</v>
      </c>
      <c r="M37" s="44">
        <f aca="true" t="shared" si="12" ref="M37:V37">M38</f>
        <v>0</v>
      </c>
      <c r="N37" s="44">
        <f t="shared" si="12"/>
        <v>1577.03</v>
      </c>
      <c r="O37" s="44">
        <f t="shared" si="12"/>
        <v>0</v>
      </c>
      <c r="P37" s="44">
        <f t="shared" si="12"/>
        <v>1577.03</v>
      </c>
      <c r="Q37" s="44">
        <f t="shared" si="12"/>
        <v>0</v>
      </c>
      <c r="R37" s="44">
        <f t="shared" si="12"/>
        <v>0</v>
      </c>
      <c r="S37" s="44">
        <f t="shared" si="12"/>
        <v>0</v>
      </c>
      <c r="T37" s="44">
        <f t="shared" si="12"/>
        <v>0</v>
      </c>
      <c r="U37" s="44">
        <f t="shared" si="12"/>
        <v>0</v>
      </c>
      <c r="V37" s="44">
        <f t="shared" si="12"/>
        <v>1577.03</v>
      </c>
      <c r="W37" s="45" t="e">
        <f t="shared" si="2"/>
        <v>#DIV/0!</v>
      </c>
    </row>
    <row r="38" spans="1:23" ht="26.25" customHeight="1">
      <c r="A38" s="50" t="s">
        <v>74</v>
      </c>
      <c r="B38" s="51"/>
      <c r="C38" s="29" t="s">
        <v>75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1577.03</v>
      </c>
      <c r="O38" s="30">
        <v>0</v>
      </c>
      <c r="P38" s="30">
        <v>1577.03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1577.03</v>
      </c>
      <c r="W38" s="45" t="e">
        <f t="shared" si="2"/>
        <v>#DIV/0!</v>
      </c>
    </row>
    <row r="39" spans="1:23" s="38" customFormat="1" ht="15">
      <c r="A39" s="41" t="s">
        <v>87</v>
      </c>
      <c r="B39" s="42"/>
      <c r="C39" s="43"/>
      <c r="D39" s="44"/>
      <c r="E39" s="44"/>
      <c r="F39" s="44"/>
      <c r="G39" s="44"/>
      <c r="H39" s="44"/>
      <c r="I39" s="44"/>
      <c r="J39" s="44"/>
      <c r="K39" s="44"/>
      <c r="L39" s="44">
        <f>SUM(L40:L42)</f>
        <v>1216800</v>
      </c>
      <c r="M39" s="44">
        <f aca="true" t="shared" si="13" ref="M39:V39">SUM(M40:M42)</f>
        <v>0</v>
      </c>
      <c r="N39" s="44">
        <f t="shared" si="13"/>
        <v>383080</v>
      </c>
      <c r="O39" s="44">
        <f t="shared" si="13"/>
        <v>0</v>
      </c>
      <c r="P39" s="44">
        <f t="shared" si="13"/>
        <v>383080</v>
      </c>
      <c r="Q39" s="44">
        <f t="shared" si="13"/>
        <v>0</v>
      </c>
      <c r="R39" s="44">
        <f t="shared" si="13"/>
        <v>0</v>
      </c>
      <c r="S39" s="44">
        <f t="shared" si="13"/>
        <v>0</v>
      </c>
      <c r="T39" s="44">
        <f t="shared" si="13"/>
        <v>0</v>
      </c>
      <c r="U39" s="44">
        <f t="shared" si="13"/>
        <v>0</v>
      </c>
      <c r="V39" s="44">
        <f t="shared" si="13"/>
        <v>383080</v>
      </c>
      <c r="W39" s="45">
        <f t="shared" si="2"/>
        <v>31.48257725180802</v>
      </c>
    </row>
    <row r="40" spans="1:23" ht="24" customHeight="1">
      <c r="A40" s="50" t="s">
        <v>76</v>
      </c>
      <c r="B40" s="51"/>
      <c r="C40" s="29" t="s">
        <v>77</v>
      </c>
      <c r="D40" s="30">
        <v>1055700</v>
      </c>
      <c r="E40" s="30">
        <v>0</v>
      </c>
      <c r="F40" s="30">
        <v>1055700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1055700</v>
      </c>
      <c r="M40" s="30">
        <v>0</v>
      </c>
      <c r="N40" s="30">
        <v>335720</v>
      </c>
      <c r="O40" s="30">
        <v>0</v>
      </c>
      <c r="P40" s="30">
        <v>335720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335720</v>
      </c>
      <c r="W40" s="45">
        <f t="shared" si="2"/>
        <v>31.800700956711186</v>
      </c>
    </row>
    <row r="41" spans="1:23" ht="15">
      <c r="A41" s="50" t="s">
        <v>78</v>
      </c>
      <c r="B41" s="51"/>
      <c r="C41" s="29" t="s">
        <v>79</v>
      </c>
      <c r="D41" s="30">
        <v>117500</v>
      </c>
      <c r="E41" s="30">
        <v>0</v>
      </c>
      <c r="F41" s="30">
        <v>117500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117500</v>
      </c>
      <c r="M41" s="30">
        <v>0</v>
      </c>
      <c r="N41" s="30">
        <v>3760</v>
      </c>
      <c r="O41" s="30">
        <v>0</v>
      </c>
      <c r="P41" s="30">
        <v>3760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3760</v>
      </c>
      <c r="W41" s="45">
        <f t="shared" si="2"/>
        <v>3.2</v>
      </c>
    </row>
    <row r="42" spans="1:23" ht="36" customHeight="1">
      <c r="A42" s="50" t="s">
        <v>80</v>
      </c>
      <c r="B42" s="51"/>
      <c r="C42" s="29" t="s">
        <v>81</v>
      </c>
      <c r="D42" s="30">
        <v>43600</v>
      </c>
      <c r="E42" s="30">
        <v>0</v>
      </c>
      <c r="F42" s="30">
        <v>43600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43600</v>
      </c>
      <c r="M42" s="30">
        <v>0</v>
      </c>
      <c r="N42" s="30">
        <v>43600</v>
      </c>
      <c r="O42" s="30">
        <v>0</v>
      </c>
      <c r="P42" s="30">
        <v>43600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43600</v>
      </c>
      <c r="W42" s="45">
        <f t="shared" si="2"/>
        <v>100</v>
      </c>
    </row>
    <row r="43" spans="1:23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36" customHeight="1">
      <c r="A44" s="52" t="s">
        <v>82</v>
      </c>
      <c r="B44" s="52"/>
      <c r="C44" s="52"/>
      <c r="D44" s="52"/>
      <c r="E44" s="52"/>
      <c r="F44" s="52"/>
      <c r="G44" s="52"/>
      <c r="H44" s="52"/>
      <c r="I44" s="52"/>
      <c r="J44" s="31"/>
      <c r="K44" s="31"/>
      <c r="L44" s="31"/>
      <c r="M44" s="32"/>
      <c r="N44" s="32"/>
      <c r="O44" s="32"/>
      <c r="P44" s="32"/>
      <c r="Q44" s="32"/>
      <c r="R44" s="32"/>
      <c r="S44" s="32"/>
      <c r="T44" s="32"/>
      <c r="U44" s="32"/>
      <c r="V44" s="15"/>
      <c r="W44" s="32"/>
    </row>
  </sheetData>
  <sheetProtection/>
  <mergeCells count="28">
    <mergeCell ref="A2:R3"/>
    <mergeCell ref="A4:R4"/>
    <mergeCell ref="A6:M6"/>
    <mergeCell ref="A7:M7"/>
    <mergeCell ref="A11:W11"/>
    <mergeCell ref="A13:A14"/>
    <mergeCell ref="B13:B14"/>
    <mergeCell ref="C13:C14"/>
    <mergeCell ref="D13:M13"/>
    <mergeCell ref="W13:W14"/>
    <mergeCell ref="A20:B20"/>
    <mergeCell ref="A22:B22"/>
    <mergeCell ref="A23:B23"/>
    <mergeCell ref="A25:B25"/>
    <mergeCell ref="A27:B27"/>
    <mergeCell ref="A28:B28"/>
    <mergeCell ref="A21:B21"/>
    <mergeCell ref="A26:B26"/>
    <mergeCell ref="A29:B29"/>
    <mergeCell ref="A41:B41"/>
    <mergeCell ref="A42:B42"/>
    <mergeCell ref="A44:I44"/>
    <mergeCell ref="A30:B30"/>
    <mergeCell ref="A33:B33"/>
    <mergeCell ref="A34:B34"/>
    <mergeCell ref="A36:B36"/>
    <mergeCell ref="A38:B38"/>
    <mergeCell ref="A40:B40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2011-09-26T05:14:24Z</cp:lastPrinted>
  <dcterms:created xsi:type="dcterms:W3CDTF">2011-06-27T13:00:57Z</dcterms:created>
  <dcterms:modified xsi:type="dcterms:W3CDTF">2012-02-28T11:24:52Z</dcterms:modified>
  <cp:category/>
  <cp:version/>
  <cp:contentType/>
  <cp:contentStatus/>
</cp:coreProperties>
</file>