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<sst xmlns="http://schemas.openxmlformats.org/spreadsheetml/2006/main" count="431" uniqueCount="284">
  <si>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</si>
  <si>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</si>
  <si>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</si>
  <si>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</si>
  <si>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</si>
  <si>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</si>
  <si>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</si>
  <si>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</si>
  <si>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</si>
  <si>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</si>
  <si>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</si>
  <si>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</si>
  <si>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</si>
  <si>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</si>
  <si>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</si>
  <si>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</si>
  <si>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</si>
  <si>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</si>
  <si>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</si>
  <si>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</si>
  <si>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</si>
  <si>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</si>
  <si>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</si>
  <si>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</si>
  <si>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</si>
  <si>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</si>
  <si>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</si>
  <si>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</si>
  <si>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</si>
  <si>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</si>
  <si>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</si>
  <si>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</si>
  <si>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</si>
  <si>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</si>
  <si>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</si>
  <si>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</si>
  <si>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</si>
  <si>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</si>
  <si>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</si>
  <si>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</si>
  <si>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</si>
  <si>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</si>
  <si>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</si>
  <si>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</si>
  <si>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</si>
  <si>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</si>
  <si>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</si>
  <si>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</si>
  <si>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</si>
  <si>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</si>
  <si>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</si>
  <si>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</si>
  <si>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</si>
  <si>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</si>
  <si>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</si>
  <si>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</si>
  <si>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</si>
  <si>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</si>
  <si>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</si>
  <si>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</si>
  <si>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</si>
  <si>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</si>
  <si>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</si>
  <si>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</si>
  <si>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</si>
  <si>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</si>
  <si>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</si>
  <si>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</si>
  <si>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</si>
  <si>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</si>
  <si>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</si>
  <si>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</si>
  <si>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</si>
  <si>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</si>
  <si>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</si>
  <si>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</si>
  <si>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</si>
  <si>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</si>
  <si>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</si>
  <si>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</si>
  <si>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</si>
  <si>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</si>
  <si>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</si>
  <si>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</si>
  <si>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</si>
  <si>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</si>
  <si>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</si>
  <si>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</si>
  <si>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</si>
  <si>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</si>
  <si>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</si>
  <si>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</si>
  <si>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</si>
  <si>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</si>
  <si>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</si>
  <si>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</si>
  <si>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</si>
  <si>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</si>
  <si>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</si>
  <si>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</si>
  <si>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</si>
  <si>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</si>
  <si>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</si>
  <si>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</si>
  <si>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</si>
  <si>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</si>
  <si>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</si>
  <si>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</si>
  <si>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</si>
  <si>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</si>
  <si>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</si>
  <si>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</si>
  <si>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</si>
  <si>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</si>
  <si>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</si>
  <si>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</si>
  <si>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</si>
  <si>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</si>
  <si>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</si>
  <si>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</si>
  <si>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</si>
  <si>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</si>
  <si>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</si>
  <si>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</si>
  <si>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</si>
  <si>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</si>
  <si>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</si>
  <si>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</si>
  <si>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</si>
  <si>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</si>
  <si>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</si>
  <si>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</si>
  <si>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</si>
  <si>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</si>
  <si>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</si>
  <si>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</si>
  <si>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</si>
  <si>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</si>
  <si>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</si>
  <si>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</si>
  <si>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</si>
  <si>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</si>
  <si>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</si>
  <si>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</si>
  <si>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</si>
  <si>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</si>
  <si>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</si>
  <si>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</si>
  <si>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</si>
  <si>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</si>
  <si>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</si>
  <si>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</si>
  <si>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</si>
  <si>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</si>
  <si>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</si>
  <si>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</si>
  <si>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</si>
  <si>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</si>
  <si>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</si>
  <si>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</si>
  <si>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</si>
  <si>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</si>
  <si>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</si>
  <si>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</si>
  <si>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</si>
  <si>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</si>
  <si>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</si>
  <si>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</si>
  <si>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</si>
  <si>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</si>
  <si>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</si>
  <si>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</si>
  <si>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</si>
  <si>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</si>
  <si>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</si>
  <si>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</si>
  <si>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</si>
  <si>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</si>
  <si>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</si>
  <si>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</si>
  <si>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</si>
  <si>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</si>
  <si>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</si>
  <si>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</si>
  <si>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</si>
  <si>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</si>
  <si>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</si>
  <si>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</si>
  <si>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</si>
  <si>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</si>
  <si>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</si>
  <si>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</si>
  <si>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</si>
  <si>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</si>
  <si>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</si>
  <si>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</si>
  <si>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</si>
  <si>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</si>
  <si>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</si>
  <si>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</si>
  <si>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</si>
  <si>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</si>
  <si>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</si>
  <si>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</si>
  <si>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</si>
  <si>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</si>
  <si>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</si>
  <si>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</si>
  <si>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</si>
  <si>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</si>
  <si>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</si>
  <si>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</si>
  <si>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</si>
  <si>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</si>
  <si>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</si>
  <si>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</si>
  <si>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</si>
  <si>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</si>
  <si>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</si>
  <si>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</si>
  <si>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</si>
  <si>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</si>
  <si>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</si>
  <si>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</si>
  <si>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</si>
  <si>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</si>
  <si>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</si>
  <si>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</si>
  <si>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</si>
  <si>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</si>
  <si>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</si>
  <si>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</si>
  <si>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</si>
  <si>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</si>
  <si>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</si>
  <si>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</si>
  <si>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</si>
  <si>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</si>
  <si>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</si>
  <si>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</si>
  <si>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</si>
  <si>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</si>
  <si>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</si>
  <si>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</si>
  <si>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</si>
  <si>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</si>
  <si>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</si>
  <si>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</si>
  <si>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</si>
  <si>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</si>
  <si>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00001130000000000226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</si>
  <si>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</si>
  <si>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</si>
  <si>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</si>
  <si>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00006020000000000226</t>
  </si>
  <si>
    <t>00006020000000000310</t>
  </si>
  <si>
    <t>00005020000000000225</t>
  </si>
  <si>
    <t>0602</t>
  </si>
  <si>
    <t>Сбор, удаление отходов и очистка сточных вод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</si>
  <si>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</si>
  <si>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</si>
  <si>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</si>
  <si>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</si>
  <si>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</si>
  <si>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</si>
  <si>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</si>
  <si>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</si>
  <si>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</si>
  <si>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</si>
  <si>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</si>
  <si>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</si>
  <si>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</si>
  <si>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</si>
  <si>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</si>
  <si>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</si>
  <si>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</si>
  <si>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</si>
  <si>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</si>
  <si>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</si>
  <si>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</si>
  <si>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>на 01.07.2014</t>
  </si>
  <si>
    <t>план на 01.07.2014</t>
  </si>
  <si>
    <t>исполнение на 01.07.2014</t>
  </si>
  <si>
    <t xml:space="preserve">      Прочие работы, услуги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</si>
</sst>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shrinkToFit="1"/>
    </xf>
    <xf numFmtId="0" fontId="21" fillId="0" borderId="0" xfId="0" applyFont="1" applyAlignment="1">
      <alignment shrinkToFit="1"/>
    </xf>
    <xf numFmtId="4" fontId="19" fillId="33" borderId="0" xfId="0" applyNumberFormat="1" applyFont="1" applyFill="1" applyBorder="1" applyAlignment="1">
      <alignment horizontal="right" shrinkToFit="1"/>
    </xf>
    <xf numFmtId="0" fontId="18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showGridLines="0" tabSelected="1" view="pageLayout" zoomScaleSheetLayoutView="100" workbookViewId="0" topLeftCell="A1">
      <selection activeCell="F308" sqref="F308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6" t="s">
        <v>235</v>
      </c>
      <c r="B2" s="66"/>
      <c r="C2" s="66"/>
      <c r="D2" s="66"/>
      <c r="E2" s="66"/>
      <c r="F2" s="66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7" t="s">
        <v>280</v>
      </c>
      <c r="B4" s="67"/>
      <c r="C4" s="67"/>
      <c r="D4" s="67"/>
      <c r="E4" s="67"/>
      <c r="F4" s="67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5" t="s">
        <v>0</v>
      </c>
      <c r="B6" s="65"/>
      <c r="C6" s="65"/>
      <c r="D6" s="65"/>
      <c r="E6" s="65"/>
      <c r="F6" s="65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281</v>
      </c>
      <c r="E8" s="58" t="s">
        <v>282</v>
      </c>
      <c r="F8" s="51" t="s">
        <v>149</v>
      </c>
    </row>
    <row r="9" spans="1:6" s="49" customFormat="1" ht="14.2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2.5">
      <c r="A10" s="46" t="s">
        <v>5</v>
      </c>
      <c r="B10" s="53" t="s">
        <v>6</v>
      </c>
      <c r="C10" s="53" t="s">
        <v>7</v>
      </c>
      <c r="D10" s="7">
        <f>D11+D54</f>
        <v>5784865</v>
      </c>
      <c r="E10" s="7">
        <f>E11+E54</f>
        <v>1614751.92</v>
      </c>
      <c r="F10" s="7">
        <f aca="true" t="shared" si="0" ref="F10:F39">E10/D10*100</f>
        <v>27.913389854387265</v>
      </c>
    </row>
    <row r="11" spans="1:6" s="47" customFormat="1" ht="14.25">
      <c r="A11" s="46" t="s">
        <v>150</v>
      </c>
      <c r="B11" s="53"/>
      <c r="C11" s="53"/>
      <c r="D11" s="7">
        <f>D12+D37</f>
        <v>1381100</v>
      </c>
      <c r="E11" s="7">
        <f>E12+E37</f>
        <v>486151.92000000004</v>
      </c>
      <c r="F11" s="7">
        <f t="shared" si="0"/>
        <v>35.20034175657085</v>
      </c>
    </row>
    <row r="12" spans="1:6" s="47" customFormat="1" ht="14.25">
      <c r="A12" s="46" t="s">
        <v>151</v>
      </c>
      <c r="B12" s="53"/>
      <c r="C12" s="53"/>
      <c r="D12" s="7">
        <f>D13+D17+D26+D29+D33+D35</f>
        <v>1226100</v>
      </c>
      <c r="E12" s="7">
        <f>E13+E17+E26+E29+E33+E35</f>
        <v>447582.64</v>
      </c>
      <c r="F12" s="7">
        <f t="shared" si="0"/>
        <v>36.504578745616186</v>
      </c>
    </row>
    <row r="13" spans="1:6" s="47" customFormat="1" ht="14.25">
      <c r="A13" s="46" t="s">
        <v>152</v>
      </c>
      <c r="B13" s="53"/>
      <c r="C13" s="53" t="s">
        <v>153</v>
      </c>
      <c r="D13" s="7">
        <f>SUM(D14:D16)</f>
        <v>320600</v>
      </c>
      <c r="E13" s="7">
        <f>SUM(E14:E16)</f>
        <v>199795.32</v>
      </c>
      <c r="F13" s="7">
        <f t="shared" si="0"/>
        <v>62.31918902058641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315600</v>
      </c>
      <c r="E14" s="3">
        <v>198527.64</v>
      </c>
      <c r="F14" s="4">
        <f t="shared" si="0"/>
        <v>62.904828897338405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5000</v>
      </c>
      <c r="E16" s="3">
        <v>1267.68</v>
      </c>
      <c r="F16" s="4">
        <f t="shared" si="0"/>
        <v>25.353600000000004</v>
      </c>
    </row>
    <row r="17" spans="1:6" s="22" customFormat="1" ht="14.25">
      <c r="A17" s="37"/>
      <c r="B17" s="1"/>
      <c r="C17" s="5" t="s">
        <v>262</v>
      </c>
      <c r="D17" s="6">
        <f>SUM(D22:D25)</f>
        <v>398500</v>
      </c>
      <c r="E17" s="6">
        <f>SUM(E22:E25)</f>
        <v>140831.39</v>
      </c>
      <c r="F17" s="4">
        <f t="shared" si="0"/>
        <v>35.340373902133</v>
      </c>
    </row>
    <row r="18" spans="1:6" s="22" customFormat="1" ht="14.25" hidden="1">
      <c r="A18" s="57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2" customFormat="1" ht="14.25" hidden="1">
      <c r="A19" s="57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2" customFormat="1" ht="14.25" hidden="1">
      <c r="A20" s="57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2" customFormat="1" ht="24" hidden="1">
      <c r="A21" s="57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2" customFormat="1" ht="48">
      <c r="A22" s="57" t="s">
        <v>271</v>
      </c>
      <c r="B22" s="1" t="s">
        <v>6</v>
      </c>
      <c r="C22" s="2" t="s">
        <v>272</v>
      </c>
      <c r="D22" s="3">
        <v>160000</v>
      </c>
      <c r="E22" s="3">
        <v>55618.44</v>
      </c>
      <c r="F22" s="4">
        <f t="shared" si="0"/>
        <v>34.761525000000006</v>
      </c>
    </row>
    <row r="23" spans="1:6" s="22" customFormat="1" ht="48">
      <c r="A23" s="37" t="s">
        <v>271</v>
      </c>
      <c r="B23" s="1" t="s">
        <v>6</v>
      </c>
      <c r="C23" s="2" t="s">
        <v>274</v>
      </c>
      <c r="D23" s="3">
        <v>43000</v>
      </c>
      <c r="E23" s="3">
        <v>1113.08</v>
      </c>
      <c r="F23" s="4">
        <f t="shared" si="0"/>
        <v>2.5885581395348836</v>
      </c>
    </row>
    <row r="24" spans="1:6" s="22" customFormat="1" ht="48">
      <c r="A24" s="62" t="s">
        <v>273</v>
      </c>
      <c r="B24" s="1"/>
      <c r="C24" s="2" t="s">
        <v>275</v>
      </c>
      <c r="D24" s="3">
        <v>160000</v>
      </c>
      <c r="E24" s="3">
        <v>84097.23</v>
      </c>
      <c r="F24" s="4">
        <f t="shared" si="0"/>
        <v>52.560768749999994</v>
      </c>
    </row>
    <row r="25" spans="1:6" s="22" customFormat="1" ht="48">
      <c r="A25" s="62" t="s">
        <v>276</v>
      </c>
      <c r="B25" s="1"/>
      <c r="C25" s="2" t="s">
        <v>277</v>
      </c>
      <c r="D25" s="3">
        <v>35500</v>
      </c>
      <c r="E25" s="3">
        <v>2.64</v>
      </c>
      <c r="F25" s="4">
        <f t="shared" si="0"/>
        <v>0.00743661971830986</v>
      </c>
    </row>
    <row r="26" spans="2:6" s="47" customFormat="1" ht="14.25">
      <c r="B26" s="1" t="s">
        <v>6</v>
      </c>
      <c r="C26" s="5" t="s">
        <v>154</v>
      </c>
      <c r="D26" s="6">
        <f>SUM(D27:D28)</f>
        <v>2500</v>
      </c>
      <c r="E26" s="6">
        <f>SUM(E27:E28)</f>
        <v>13166.82</v>
      </c>
      <c r="F26" s="7">
        <f t="shared" si="0"/>
        <v>526.6727999999999</v>
      </c>
    </row>
    <row r="27" spans="1:6" s="22" customFormat="1" ht="14.25">
      <c r="A27" s="37" t="s">
        <v>14</v>
      </c>
      <c r="B27" s="1" t="s">
        <v>6</v>
      </c>
      <c r="C27" s="2" t="s">
        <v>15</v>
      </c>
      <c r="D27" s="3">
        <v>2500</v>
      </c>
      <c r="E27" s="3">
        <v>13166.82</v>
      </c>
      <c r="F27" s="4">
        <f t="shared" si="0"/>
        <v>526.6727999999999</v>
      </c>
    </row>
    <row r="28" spans="1:6" s="22" customFormat="1" ht="24">
      <c r="A28" s="37" t="s">
        <v>16</v>
      </c>
      <c r="B28" s="1" t="s">
        <v>6</v>
      </c>
      <c r="C28" s="2" t="s">
        <v>17</v>
      </c>
      <c r="D28" s="3"/>
      <c r="E28" s="3"/>
      <c r="F28" s="4" t="e">
        <f t="shared" si="0"/>
        <v>#DIV/0!</v>
      </c>
    </row>
    <row r="29" spans="1:6" s="47" customFormat="1" ht="14.25">
      <c r="A29" s="46"/>
      <c r="B29" s="54"/>
      <c r="C29" s="5" t="s">
        <v>155</v>
      </c>
      <c r="D29" s="6">
        <f>SUM(D30:D32)</f>
        <v>488100</v>
      </c>
      <c r="E29" s="6">
        <f>SUM(E30:E32)</f>
        <v>87499.11</v>
      </c>
      <c r="F29" s="7">
        <f t="shared" si="0"/>
        <v>17.926472034419177</v>
      </c>
    </row>
    <row r="30" spans="1:6" s="22" customFormat="1" ht="36">
      <c r="A30" s="37" t="s">
        <v>18</v>
      </c>
      <c r="B30" s="1" t="s">
        <v>6</v>
      </c>
      <c r="C30" s="2" t="s">
        <v>19</v>
      </c>
      <c r="D30" s="3">
        <v>54600</v>
      </c>
      <c r="E30" s="3">
        <v>11732.58</v>
      </c>
      <c r="F30" s="4">
        <f t="shared" si="0"/>
        <v>21.48824175824176</v>
      </c>
    </row>
    <row r="31" spans="1:6" s="22" customFormat="1" ht="48">
      <c r="A31" s="37" t="s">
        <v>20</v>
      </c>
      <c r="B31" s="1" t="s">
        <v>6</v>
      </c>
      <c r="C31" s="2" t="s">
        <v>21</v>
      </c>
      <c r="D31" s="3">
        <v>424500</v>
      </c>
      <c r="E31" s="3">
        <v>73681.2</v>
      </c>
      <c r="F31" s="4">
        <f t="shared" si="0"/>
        <v>17.357173144876327</v>
      </c>
    </row>
    <row r="32" spans="1:6" s="22" customFormat="1" ht="48">
      <c r="A32" s="37" t="s">
        <v>22</v>
      </c>
      <c r="B32" s="1" t="s">
        <v>6</v>
      </c>
      <c r="C32" s="2" t="s">
        <v>23</v>
      </c>
      <c r="D32" s="3">
        <v>9000</v>
      </c>
      <c r="E32" s="3">
        <v>2085.33</v>
      </c>
      <c r="F32" s="4">
        <f t="shared" si="0"/>
        <v>23.170333333333332</v>
      </c>
    </row>
    <row r="33" spans="1:6" s="47" customFormat="1" ht="14.25">
      <c r="A33" s="46"/>
      <c r="B33" s="54"/>
      <c r="C33" s="5" t="s">
        <v>156</v>
      </c>
      <c r="D33" s="6">
        <f>D34</f>
        <v>16400</v>
      </c>
      <c r="E33" s="6">
        <f>E34</f>
        <v>6290</v>
      </c>
      <c r="F33" s="7">
        <f t="shared" si="0"/>
        <v>38.353658536585364</v>
      </c>
    </row>
    <row r="34" spans="1:6" s="22" customFormat="1" ht="48">
      <c r="A34" s="37" t="s">
        <v>24</v>
      </c>
      <c r="B34" s="1" t="s">
        <v>6</v>
      </c>
      <c r="C34" s="2" t="s">
        <v>278</v>
      </c>
      <c r="D34" s="3">
        <v>16400</v>
      </c>
      <c r="E34" s="3">
        <v>6290</v>
      </c>
      <c r="F34" s="4">
        <f t="shared" si="0"/>
        <v>38.353658536585364</v>
      </c>
    </row>
    <row r="35" spans="1:6" s="47" customFormat="1" ht="14.25">
      <c r="A35" s="46"/>
      <c r="B35" s="54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2" customFormat="1" ht="24">
      <c r="A36" s="37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7" customFormat="1" ht="14.25">
      <c r="A37" s="46" t="s">
        <v>168</v>
      </c>
      <c r="B37" s="54"/>
      <c r="C37" s="5" t="s">
        <v>4</v>
      </c>
      <c r="D37" s="6">
        <f>D38+D42+D44+D50</f>
        <v>155000</v>
      </c>
      <c r="E37" s="6">
        <f>E38+E42+E44+E50</f>
        <v>38569.28</v>
      </c>
      <c r="F37" s="7">
        <f t="shared" si="0"/>
        <v>24.883406451612903</v>
      </c>
    </row>
    <row r="38" spans="1:6" s="47" customFormat="1" ht="22.5">
      <c r="A38" s="46" t="s">
        <v>169</v>
      </c>
      <c r="B38" s="54"/>
      <c r="C38" s="5" t="s">
        <v>158</v>
      </c>
      <c r="D38" s="6">
        <f>SUM(D39:D41)</f>
        <v>155000</v>
      </c>
      <c r="E38" s="6">
        <f>SUM(E39:E41)</f>
        <v>12995.76</v>
      </c>
      <c r="F38" s="7">
        <f t="shared" si="0"/>
        <v>8.38436129032258</v>
      </c>
    </row>
    <row r="39" spans="1:6" s="22" customFormat="1" ht="48">
      <c r="A39" s="37" t="s">
        <v>27</v>
      </c>
      <c r="B39" s="1" t="s">
        <v>6</v>
      </c>
      <c r="C39" s="2" t="s">
        <v>28</v>
      </c>
      <c r="D39" s="3">
        <v>120000</v>
      </c>
      <c r="E39" s="3">
        <v>2995.76</v>
      </c>
      <c r="F39" s="4">
        <f t="shared" si="0"/>
        <v>2.496466666666667</v>
      </c>
    </row>
    <row r="40" spans="1:6" s="22" customFormat="1" ht="48">
      <c r="A40" s="37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2" customFormat="1" ht="36">
      <c r="A41" s="37" t="s">
        <v>31</v>
      </c>
      <c r="B41" s="1" t="s">
        <v>6</v>
      </c>
      <c r="C41" s="2" t="s">
        <v>32</v>
      </c>
      <c r="D41" s="3">
        <v>35000</v>
      </c>
      <c r="E41" s="3">
        <v>10000</v>
      </c>
      <c r="F41" s="4">
        <f aca="true" t="shared" si="1" ref="F41:F50">E41/D41*100</f>
        <v>28.57142857142857</v>
      </c>
    </row>
    <row r="42" spans="1:6" s="47" customFormat="1" ht="14.25">
      <c r="A42" s="46"/>
      <c r="B42" s="54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2" customFormat="1" ht="24">
      <c r="A43" s="37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7" customFormat="1" ht="14.25">
      <c r="A44" s="46"/>
      <c r="B44" s="54"/>
      <c r="C44" s="5" t="s">
        <v>160</v>
      </c>
      <c r="D44" s="6">
        <f>D45+D46+D47</f>
        <v>0</v>
      </c>
      <c r="E44" s="6">
        <f>E45+E46+E47</f>
        <v>25573.52</v>
      </c>
      <c r="F44" s="7" t="e">
        <f t="shared" si="1"/>
        <v>#DIV/0!</v>
      </c>
    </row>
    <row r="45" spans="1:6" s="22" customFormat="1" ht="60">
      <c r="A45" s="37" t="s">
        <v>35</v>
      </c>
      <c r="B45" s="1" t="s">
        <v>6</v>
      </c>
      <c r="C45" s="2" t="s">
        <v>36</v>
      </c>
      <c r="D45" s="3">
        <v>0</v>
      </c>
      <c r="E45" s="3">
        <v>19547</v>
      </c>
      <c r="F45" s="4" t="e">
        <f t="shared" si="1"/>
        <v>#DIV/0!</v>
      </c>
    </row>
    <row r="46" spans="1:6" s="22" customFormat="1" ht="24">
      <c r="A46" s="57" t="s">
        <v>37</v>
      </c>
      <c r="B46" s="1" t="s">
        <v>6</v>
      </c>
      <c r="C46" s="2" t="s">
        <v>38</v>
      </c>
      <c r="D46" s="3">
        <v>0</v>
      </c>
      <c r="E46" s="3">
        <v>6026.52</v>
      </c>
      <c r="F46" s="4" t="e">
        <f>E46/D46*100</f>
        <v>#DIV/0!</v>
      </c>
    </row>
    <row r="47" spans="1:6" s="22" customFormat="1" ht="24">
      <c r="A47" s="37" t="s">
        <v>238</v>
      </c>
      <c r="B47" s="1">
        <v>10</v>
      </c>
      <c r="C47" s="2" t="s">
        <v>239</v>
      </c>
      <c r="D47" s="3">
        <v>0</v>
      </c>
      <c r="E47" s="3">
        <v>0</v>
      </c>
      <c r="F47" s="4" t="e">
        <f>E47/D47*100</f>
        <v>#DIV/0!</v>
      </c>
    </row>
    <row r="48" spans="1:6" s="22" customFormat="1" ht="14.25">
      <c r="A48" s="37"/>
      <c r="B48" s="1"/>
      <c r="C48" s="5" t="s">
        <v>259</v>
      </c>
      <c r="D48" s="3"/>
      <c r="E48" s="3"/>
      <c r="F48" s="4"/>
    </row>
    <row r="49" spans="1:6" s="22" customFormat="1" ht="36">
      <c r="A49" s="57" t="s">
        <v>260</v>
      </c>
      <c r="B49" s="1" t="s">
        <v>6</v>
      </c>
      <c r="C49" s="2" t="s">
        <v>261</v>
      </c>
      <c r="D49" s="3"/>
      <c r="E49" s="3"/>
      <c r="F49" s="4"/>
    </row>
    <row r="50" spans="1:6" s="47" customFormat="1" ht="14.25">
      <c r="A50" s="46"/>
      <c r="B50" s="54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2" customFormat="1" ht="14.25">
      <c r="A51" s="37" t="s">
        <v>39</v>
      </c>
      <c r="B51" s="1" t="s">
        <v>6</v>
      </c>
      <c r="C51" s="2" t="s">
        <v>40</v>
      </c>
      <c r="D51" s="3">
        <v>0</v>
      </c>
      <c r="E51" s="3"/>
      <c r="F51" s="4">
        <v>0</v>
      </c>
    </row>
    <row r="52" spans="1:6" s="22" customFormat="1" ht="36">
      <c r="A52" s="37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2" customFormat="1" ht="14.25">
      <c r="A53" s="37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6" t="s">
        <v>170</v>
      </c>
      <c r="B54" s="54"/>
      <c r="C54" s="5" t="s">
        <v>69</v>
      </c>
      <c r="D54" s="6">
        <f>D55+D76</f>
        <v>4403765</v>
      </c>
      <c r="E54" s="6">
        <f>E55+E76</f>
        <v>1128600</v>
      </c>
      <c r="F54" s="7"/>
    </row>
    <row r="55" spans="1:6" s="47" customFormat="1" ht="14.25">
      <c r="A55" s="46" t="s">
        <v>253</v>
      </c>
      <c r="B55" s="54"/>
      <c r="C55" s="5" t="s">
        <v>162</v>
      </c>
      <c r="D55" s="6">
        <f>D56+D59+D66+D70+D74</f>
        <v>4403765</v>
      </c>
      <c r="E55" s="6">
        <f>E56+E59+E66+E70+E74</f>
        <v>1128600</v>
      </c>
      <c r="F55" s="7">
        <f t="shared" si="2"/>
        <v>25.628070526015804</v>
      </c>
    </row>
    <row r="56" spans="1:6" s="47" customFormat="1" ht="14.25">
      <c r="A56" s="46" t="s">
        <v>171</v>
      </c>
      <c r="B56" s="54"/>
      <c r="C56" s="5" t="s">
        <v>163</v>
      </c>
      <c r="D56" s="6">
        <f>D57+D58</f>
        <v>1843700</v>
      </c>
      <c r="E56" s="6">
        <f>E57+E58</f>
        <v>981600</v>
      </c>
      <c r="F56" s="7">
        <f t="shared" si="2"/>
        <v>53.24076585127733</v>
      </c>
    </row>
    <row r="57" spans="1:6" s="22" customFormat="1" ht="24">
      <c r="A57" s="37" t="s">
        <v>45</v>
      </c>
      <c r="B57" s="1" t="s">
        <v>6</v>
      </c>
      <c r="C57" s="2" t="s">
        <v>46</v>
      </c>
      <c r="D57" s="3">
        <v>1843700</v>
      </c>
      <c r="E57" s="3">
        <v>981600</v>
      </c>
      <c r="F57" s="4">
        <f t="shared" si="2"/>
        <v>53.24076585127733</v>
      </c>
    </row>
    <row r="58" spans="1:6" s="22" customFormat="1" ht="24">
      <c r="A58" s="37" t="s">
        <v>244</v>
      </c>
      <c r="B58" s="1"/>
      <c r="C58" s="2" t="s">
        <v>245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4.25">
      <c r="A59" s="46" t="s">
        <v>172</v>
      </c>
      <c r="B59" s="54"/>
      <c r="C59" s="5" t="s">
        <v>164</v>
      </c>
      <c r="D59" s="6">
        <f>SUM(D60:D65)</f>
        <v>2446965</v>
      </c>
      <c r="E59" s="6">
        <f>SUM(E60:E65)</f>
        <v>65600</v>
      </c>
      <c r="F59" s="7">
        <f t="shared" si="2"/>
        <v>2.680872019011306</v>
      </c>
    </row>
    <row r="60" spans="1:6" s="47" customFormat="1" ht="14.25">
      <c r="A60" s="37" t="s">
        <v>47</v>
      </c>
      <c r="B60" s="1" t="s">
        <v>6</v>
      </c>
      <c r="C60" s="2" t="s">
        <v>48</v>
      </c>
      <c r="D60" s="3">
        <v>388185</v>
      </c>
      <c r="E60" s="3">
        <v>0</v>
      </c>
      <c r="F60" s="4">
        <f t="shared" si="2"/>
        <v>0</v>
      </c>
    </row>
    <row r="61" spans="1:6" s="22" customFormat="1" ht="14.25">
      <c r="A61" s="37" t="s">
        <v>49</v>
      </c>
      <c r="B61" s="1" t="s">
        <v>6</v>
      </c>
      <c r="C61" s="2" t="s">
        <v>50</v>
      </c>
      <c r="D61" s="3">
        <v>809660</v>
      </c>
      <c r="E61" s="3">
        <v>0</v>
      </c>
      <c r="F61" s="4">
        <f t="shared" si="2"/>
        <v>0</v>
      </c>
    </row>
    <row r="62" spans="1:6" s="22" customFormat="1" ht="24">
      <c r="A62" s="57" t="s">
        <v>252</v>
      </c>
      <c r="B62" s="1" t="s">
        <v>6</v>
      </c>
      <c r="C62" s="2" t="s">
        <v>251</v>
      </c>
      <c r="D62" s="6"/>
      <c r="E62" s="6"/>
      <c r="F62" s="7"/>
    </row>
    <row r="63" spans="1:6" s="22" customFormat="1" ht="24">
      <c r="A63" s="37" t="s">
        <v>51</v>
      </c>
      <c r="B63" s="1" t="s">
        <v>6</v>
      </c>
      <c r="C63" s="2" t="s">
        <v>52</v>
      </c>
      <c r="D63" s="3">
        <v>777920</v>
      </c>
      <c r="E63" s="3">
        <v>0</v>
      </c>
      <c r="F63" s="4">
        <f t="shared" si="2"/>
        <v>0</v>
      </c>
    </row>
    <row r="64" spans="1:6" s="22" customFormat="1" ht="60">
      <c r="A64" s="37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2" customFormat="1" ht="14.25">
      <c r="A65" s="37" t="s">
        <v>55</v>
      </c>
      <c r="B65" s="1" t="s">
        <v>6</v>
      </c>
      <c r="C65" s="2" t="s">
        <v>56</v>
      </c>
      <c r="D65" s="3">
        <v>471200</v>
      </c>
      <c r="E65" s="3">
        <v>65600</v>
      </c>
      <c r="F65" s="4">
        <f t="shared" si="2"/>
        <v>13.921901528013583</v>
      </c>
    </row>
    <row r="66" spans="1:6" s="47" customFormat="1" ht="14.25">
      <c r="A66" s="46" t="s">
        <v>173</v>
      </c>
      <c r="B66" s="54"/>
      <c r="C66" s="5" t="s">
        <v>165</v>
      </c>
      <c r="D66" s="6">
        <f>SUM(D67:D69)</f>
        <v>63100</v>
      </c>
      <c r="E66" s="6">
        <f>SUM(E67:E69)</f>
        <v>31400</v>
      </c>
      <c r="F66" s="7">
        <f t="shared" si="2"/>
        <v>49.76228209191759</v>
      </c>
    </row>
    <row r="67" spans="1:6" s="22" customFormat="1" ht="24">
      <c r="A67" s="37" t="s">
        <v>57</v>
      </c>
      <c r="B67" s="1" t="s">
        <v>6</v>
      </c>
      <c r="C67" s="2" t="s">
        <v>58</v>
      </c>
      <c r="D67" s="3">
        <v>63100</v>
      </c>
      <c r="E67" s="3">
        <v>31400</v>
      </c>
      <c r="F67" s="4">
        <f t="shared" si="2"/>
        <v>49.76228209191759</v>
      </c>
    </row>
    <row r="68" spans="1:6" s="22" customFormat="1" ht="24">
      <c r="A68" s="37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2" customFormat="1" ht="48">
      <c r="A69" s="37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7" customFormat="1" ht="14.25">
      <c r="A70" s="46" t="s">
        <v>174</v>
      </c>
      <c r="B70" s="54"/>
      <c r="C70" s="5" t="s">
        <v>166</v>
      </c>
      <c r="D70" s="6">
        <f>D72+D73+D71</f>
        <v>0</v>
      </c>
      <c r="E70" s="6">
        <f>E72+E73+E71</f>
        <v>0</v>
      </c>
      <c r="F70" s="7" t="e">
        <f t="shared" si="2"/>
        <v>#DIV/0!</v>
      </c>
    </row>
    <row r="71" spans="1:6" s="22" customFormat="1" ht="24">
      <c r="A71" s="37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2" customFormat="1" ht="36">
      <c r="A72" s="37" t="s">
        <v>247</v>
      </c>
      <c r="B72" s="1" t="s">
        <v>6</v>
      </c>
      <c r="C72" s="2" t="s">
        <v>246</v>
      </c>
      <c r="D72" s="3">
        <v>0</v>
      </c>
      <c r="E72" s="3">
        <v>0</v>
      </c>
      <c r="F72" s="4" t="e">
        <f t="shared" si="2"/>
        <v>#DIV/0!</v>
      </c>
    </row>
    <row r="73" spans="1:6" s="22" customFormat="1" ht="36">
      <c r="A73" s="57" t="s">
        <v>249</v>
      </c>
      <c r="B73" s="1" t="s">
        <v>6</v>
      </c>
      <c r="C73" s="2" t="s">
        <v>248</v>
      </c>
      <c r="D73" s="3">
        <v>0</v>
      </c>
      <c r="E73" s="3">
        <v>0</v>
      </c>
      <c r="F73" s="4" t="e">
        <f t="shared" si="2"/>
        <v>#DIV/0!</v>
      </c>
    </row>
    <row r="74" spans="1:6" s="47" customFormat="1" ht="14.25">
      <c r="A74" s="46" t="s">
        <v>175</v>
      </c>
      <c r="B74" s="54"/>
      <c r="C74" s="5" t="s">
        <v>167</v>
      </c>
      <c r="D74" s="6">
        <f>D75+D76</f>
        <v>50000</v>
      </c>
      <c r="E74" s="6">
        <f>E75+E76</f>
        <v>50000</v>
      </c>
      <c r="F74" s="7">
        <f t="shared" si="2"/>
        <v>100</v>
      </c>
    </row>
    <row r="75" spans="1:6" s="22" customFormat="1" ht="24">
      <c r="A75" s="37" t="s">
        <v>65</v>
      </c>
      <c r="B75" s="1" t="s">
        <v>6</v>
      </c>
      <c r="C75" s="2" t="s">
        <v>66</v>
      </c>
      <c r="D75" s="3">
        <v>50000</v>
      </c>
      <c r="E75" s="3">
        <v>50000</v>
      </c>
      <c r="F75" s="4">
        <f t="shared" si="2"/>
        <v>100</v>
      </c>
    </row>
    <row r="76" spans="1:6" s="22" customFormat="1" ht="36">
      <c r="A76" s="57" t="s">
        <v>240</v>
      </c>
      <c r="B76" s="1">
        <v>10</v>
      </c>
      <c r="C76" s="2" t="s">
        <v>241</v>
      </c>
      <c r="D76" s="3">
        <v>0</v>
      </c>
      <c r="E76" s="3">
        <v>0</v>
      </c>
      <c r="F76" s="4" t="e">
        <f t="shared" si="2"/>
        <v>#DIV/0!</v>
      </c>
    </row>
    <row r="77" spans="1:6" s="22" customFormat="1" ht="14.25">
      <c r="A77" s="39"/>
      <c r="B77" s="17"/>
      <c r="C77" s="18"/>
      <c r="D77" s="19"/>
      <c r="E77" s="19"/>
      <c r="F77" s="20"/>
    </row>
    <row r="78" spans="1:6" s="22" customFormat="1" ht="14.25">
      <c r="A78" s="39"/>
      <c r="B78" s="17"/>
      <c r="C78" s="18"/>
      <c r="D78" s="19"/>
      <c r="E78" s="19"/>
      <c r="F78" s="20"/>
    </row>
    <row r="79" spans="1:6" s="22" customFormat="1" ht="14.25">
      <c r="A79" s="39"/>
      <c r="B79" s="17"/>
      <c r="C79" s="18"/>
      <c r="D79" s="19"/>
      <c r="E79" s="19"/>
      <c r="F79" s="20"/>
    </row>
    <row r="80" spans="1:6" s="22" customFormat="1" ht="14.25">
      <c r="A80" s="39"/>
      <c r="B80" s="17"/>
      <c r="C80" s="18"/>
      <c r="D80" s="19"/>
      <c r="E80" s="19"/>
      <c r="F80" s="20"/>
    </row>
    <row r="81" spans="1:6" s="22" customFormat="1" ht="14.25">
      <c r="A81" s="39"/>
      <c r="B81" s="17"/>
      <c r="C81" s="18"/>
      <c r="D81" s="19"/>
      <c r="E81" s="19"/>
      <c r="F81" s="20"/>
    </row>
    <row r="82" spans="1:6" s="22" customFormat="1" ht="14.25">
      <c r="A82" s="39"/>
      <c r="B82" s="17"/>
      <c r="C82" s="18"/>
      <c r="D82" s="19"/>
      <c r="E82" s="19"/>
      <c r="F82" s="20"/>
    </row>
    <row r="83" spans="1:6" s="22" customFormat="1" ht="14.25">
      <c r="A83" s="39"/>
      <c r="B83" s="17"/>
      <c r="C83" s="18"/>
      <c r="D83" s="19"/>
      <c r="E83" s="19"/>
      <c r="F83" s="20"/>
    </row>
    <row r="84" spans="1:6" s="22" customFormat="1" ht="14.25">
      <c r="A84" s="39"/>
      <c r="B84" s="17"/>
      <c r="C84" s="18"/>
      <c r="D84" s="19"/>
      <c r="E84" s="19"/>
      <c r="F84" s="20"/>
    </row>
    <row r="85" spans="1:6" s="22" customFormat="1" ht="14.25">
      <c r="A85" s="39"/>
      <c r="B85" s="17"/>
      <c r="C85" s="18"/>
      <c r="D85" s="19"/>
      <c r="E85" s="19"/>
      <c r="F85" s="20"/>
    </row>
    <row r="86" spans="1:6" s="22" customFormat="1" ht="14.25">
      <c r="A86" s="39"/>
      <c r="B86" s="17"/>
      <c r="C86" s="18"/>
      <c r="D86" s="19"/>
      <c r="E86" s="19"/>
      <c r="F86" s="20"/>
    </row>
    <row r="87" spans="1:6" s="22" customFormat="1" ht="14.25">
      <c r="A87" s="39"/>
      <c r="B87" s="17"/>
      <c r="C87" s="18"/>
      <c r="D87" s="19"/>
      <c r="E87" s="19"/>
      <c r="F87" s="20"/>
    </row>
    <row r="88" spans="1:6" s="22" customFormat="1" ht="14.25">
      <c r="A88" s="39"/>
      <c r="B88" s="17"/>
      <c r="C88" s="18"/>
      <c r="D88" s="19"/>
      <c r="E88" s="19"/>
      <c r="F88" s="20"/>
    </row>
    <row r="89" spans="1:6" s="22" customFormat="1" ht="14.25">
      <c r="A89" s="39"/>
      <c r="B89" s="17"/>
      <c r="C89" s="18"/>
      <c r="D89" s="19"/>
      <c r="E89" s="19"/>
      <c r="F89" s="20"/>
    </row>
    <row r="90" spans="1:6" s="22" customFormat="1" ht="14.25">
      <c r="A90" s="39"/>
      <c r="B90" s="17"/>
      <c r="C90" s="18"/>
      <c r="D90" s="19"/>
      <c r="E90" s="19"/>
      <c r="F90" s="20"/>
    </row>
    <row r="91" spans="1:6" s="22" customFormat="1" ht="14.25">
      <c r="A91" s="39"/>
      <c r="B91" s="17"/>
      <c r="C91" s="18"/>
      <c r="D91" s="19"/>
      <c r="E91" s="19"/>
      <c r="F91" s="20"/>
    </row>
    <row r="92" spans="1:6" s="22" customFormat="1" ht="14.25">
      <c r="A92" s="39"/>
      <c r="B92" s="17"/>
      <c r="C92" s="18"/>
      <c r="D92" s="19"/>
      <c r="E92" s="19"/>
      <c r="F92" s="20"/>
    </row>
    <row r="93" spans="1:6" s="22" customFormat="1" ht="14.25">
      <c r="A93" s="39"/>
      <c r="B93" s="17"/>
      <c r="C93" s="18"/>
      <c r="D93" s="19"/>
      <c r="E93" s="19"/>
      <c r="F93" s="20"/>
    </row>
    <row r="94" spans="1:6" s="22" customFormat="1" ht="14.25">
      <c r="A94" s="39"/>
      <c r="B94" s="17"/>
      <c r="C94" s="18"/>
      <c r="D94" s="19"/>
      <c r="E94" s="19"/>
      <c r="F94" s="20"/>
    </row>
    <row r="95" spans="1:6" s="22" customFormat="1" ht="14.25">
      <c r="A95" s="39"/>
      <c r="B95" s="17"/>
      <c r="C95" s="18"/>
      <c r="D95" s="19"/>
      <c r="E95" s="19"/>
      <c r="F95" s="20"/>
    </row>
    <row r="96" spans="1:6" s="22" customFormat="1" ht="14.25">
      <c r="A96" s="39"/>
      <c r="B96" s="17"/>
      <c r="C96" s="18"/>
      <c r="D96" s="19"/>
      <c r="E96" s="19"/>
      <c r="F96" s="20"/>
    </row>
    <row r="97" spans="1:6" s="22" customFormat="1" ht="14.25">
      <c r="A97" s="39"/>
      <c r="B97" s="17"/>
      <c r="C97" s="18"/>
      <c r="D97" s="19"/>
      <c r="E97" s="19"/>
      <c r="F97" s="20"/>
    </row>
    <row r="98" spans="1:6" s="22" customFormat="1" ht="14.25">
      <c r="A98" s="39"/>
      <c r="B98" s="17"/>
      <c r="C98" s="18"/>
      <c r="D98" s="19"/>
      <c r="E98" s="19"/>
      <c r="F98" s="20"/>
    </row>
    <row r="99" spans="1:6" s="22" customFormat="1" ht="14.25">
      <c r="A99" s="39"/>
      <c r="B99" s="17"/>
      <c r="C99" s="18"/>
      <c r="D99" s="19"/>
      <c r="E99" s="19"/>
      <c r="F99" s="20"/>
    </row>
    <row r="100" spans="1:6" s="22" customFormat="1" ht="14.25">
      <c r="A100" s="39"/>
      <c r="B100" s="17"/>
      <c r="C100" s="18"/>
      <c r="D100" s="19"/>
      <c r="E100" s="19"/>
      <c r="F100" s="20"/>
    </row>
    <row r="101" spans="1:6" s="22" customFormat="1" ht="14.25">
      <c r="A101" s="39"/>
      <c r="B101" s="17"/>
      <c r="C101" s="18"/>
      <c r="D101" s="19"/>
      <c r="E101" s="19"/>
      <c r="F101" s="20"/>
    </row>
    <row r="102" spans="1:6" s="22" customFormat="1" ht="14.25">
      <c r="A102" s="39"/>
      <c r="B102" s="17"/>
      <c r="C102" s="18"/>
      <c r="D102" s="19"/>
      <c r="E102" s="19"/>
      <c r="F102" s="20"/>
    </row>
    <row r="103" spans="1:6" s="22" customFormat="1" ht="14.25">
      <c r="A103" s="39"/>
      <c r="B103" s="17"/>
      <c r="C103" s="18"/>
      <c r="D103" s="19"/>
      <c r="E103" s="19"/>
      <c r="F103" s="20"/>
    </row>
    <row r="104" spans="1:6" s="22" customFormat="1" ht="14.25">
      <c r="A104" s="39"/>
      <c r="B104" s="17"/>
      <c r="C104" s="18"/>
      <c r="D104" s="19"/>
      <c r="E104" s="19"/>
      <c r="F104" s="20"/>
    </row>
    <row r="105" spans="1:6" s="22" customFormat="1" ht="14.25">
      <c r="A105" s="39"/>
      <c r="B105" s="17"/>
      <c r="C105" s="18"/>
      <c r="D105" s="19"/>
      <c r="E105" s="19"/>
      <c r="F105" s="20"/>
    </row>
    <row r="106" spans="1:6" s="22" customFormat="1" ht="14.25">
      <c r="A106" s="39"/>
      <c r="B106" s="17"/>
      <c r="C106" s="18"/>
      <c r="D106" s="19"/>
      <c r="E106" s="19"/>
      <c r="F106" s="20"/>
    </row>
    <row r="107" spans="1:6" s="22" customFormat="1" ht="14.25">
      <c r="A107" s="39"/>
      <c r="B107" s="17"/>
      <c r="C107" s="18"/>
      <c r="D107" s="19"/>
      <c r="E107" s="19"/>
      <c r="F107" s="20"/>
    </row>
    <row r="108" spans="1:6" s="22" customFormat="1" ht="14.25">
      <c r="A108" s="39"/>
      <c r="B108" s="17"/>
      <c r="C108" s="18"/>
      <c r="D108" s="19"/>
      <c r="E108" s="19"/>
      <c r="F108" s="20"/>
    </row>
    <row r="109" spans="1:6" s="22" customFormat="1" ht="14.25">
      <c r="A109" s="39"/>
      <c r="B109" s="17"/>
      <c r="C109" s="18"/>
      <c r="D109" s="19"/>
      <c r="E109" s="19"/>
      <c r="F109" s="20"/>
    </row>
    <row r="110" spans="1:6" s="22" customFormat="1" ht="12" customHeight="1">
      <c r="A110" s="39"/>
      <c r="B110" s="17"/>
      <c r="C110" s="18"/>
      <c r="D110" s="19"/>
      <c r="E110" s="19"/>
      <c r="F110" s="20"/>
    </row>
    <row r="111" spans="1:6" s="22" customFormat="1" ht="14.25" hidden="1">
      <c r="A111" s="39"/>
      <c r="B111" s="17"/>
      <c r="C111" s="18"/>
      <c r="D111" s="19"/>
      <c r="E111" s="19"/>
      <c r="F111" s="20"/>
    </row>
    <row r="112" spans="1:6" s="22" customFormat="1" ht="14.25" hidden="1">
      <c r="A112" s="39"/>
      <c r="B112" s="17"/>
      <c r="C112" s="18"/>
      <c r="D112" s="19"/>
      <c r="E112" s="19"/>
      <c r="F112" s="20"/>
    </row>
    <row r="113" spans="1:6" s="22" customFormat="1" ht="14.25" hidden="1">
      <c r="A113" s="39"/>
      <c r="B113" s="17"/>
      <c r="C113" s="18"/>
      <c r="D113" s="19"/>
      <c r="E113" s="19"/>
      <c r="F113" s="20"/>
    </row>
    <row r="114" spans="1:6" s="22" customFormat="1" ht="14.25" hidden="1">
      <c r="A114" s="39"/>
      <c r="B114" s="17"/>
      <c r="C114" s="18"/>
      <c r="D114" s="19"/>
      <c r="E114" s="19"/>
      <c r="F114" s="20"/>
    </row>
    <row r="115" spans="1:6" s="22" customFormat="1" ht="14.25" hidden="1">
      <c r="A115" s="39"/>
      <c r="B115" s="17"/>
      <c r="C115" s="18"/>
      <c r="D115" s="19"/>
      <c r="E115" s="19"/>
      <c r="F115" s="20"/>
    </row>
    <row r="116" spans="1:6" s="22" customFormat="1" ht="14.25" hidden="1">
      <c r="A116" s="39"/>
      <c r="B116" s="17"/>
      <c r="C116" s="18"/>
      <c r="D116" s="19"/>
      <c r="E116" s="19"/>
      <c r="F116" s="20"/>
    </row>
    <row r="117" spans="1:6" s="22" customFormat="1" ht="14.25" hidden="1">
      <c r="A117" s="39"/>
      <c r="B117" s="17"/>
      <c r="C117" s="18"/>
      <c r="D117" s="19"/>
      <c r="E117" s="19"/>
      <c r="F117" s="20"/>
    </row>
    <row r="118" spans="1:6" s="22" customFormat="1" ht="14.25" hidden="1">
      <c r="A118" s="39"/>
      <c r="B118" s="17"/>
      <c r="C118" s="18"/>
      <c r="D118" s="19"/>
      <c r="E118" s="19"/>
      <c r="F118" s="20"/>
    </row>
    <row r="119" spans="1:6" s="22" customFormat="1" ht="14.25" hidden="1">
      <c r="A119" s="39"/>
      <c r="B119" s="17"/>
      <c r="C119" s="18"/>
      <c r="D119" s="19"/>
      <c r="E119" s="19"/>
      <c r="F119" s="20"/>
    </row>
    <row r="120" spans="1:6" s="22" customFormat="1" ht="14.25" hidden="1">
      <c r="A120" s="39"/>
      <c r="B120" s="17"/>
      <c r="C120" s="18"/>
      <c r="D120" s="19"/>
      <c r="E120" s="19"/>
      <c r="F120" s="20"/>
    </row>
    <row r="121" spans="1:6" s="22" customFormat="1" ht="14.25" hidden="1">
      <c r="A121" s="39"/>
      <c r="B121" s="17"/>
      <c r="C121" s="18"/>
      <c r="D121" s="19"/>
      <c r="E121" s="19"/>
      <c r="F121" s="20"/>
    </row>
    <row r="122" spans="1:6" s="22" customFormat="1" ht="14.25" hidden="1">
      <c r="A122" s="39"/>
      <c r="B122" s="17"/>
      <c r="C122" s="18"/>
      <c r="D122" s="19"/>
      <c r="E122" s="19"/>
      <c r="F122" s="20"/>
    </row>
    <row r="123" spans="1:6" s="22" customFormat="1" ht="14.25" hidden="1">
      <c r="A123" s="39"/>
      <c r="B123" s="17"/>
      <c r="C123" s="18"/>
      <c r="D123" s="19"/>
      <c r="E123" s="19"/>
      <c r="F123" s="20"/>
    </row>
    <row r="124" spans="1:6" s="22" customFormat="1" ht="14.25" hidden="1">
      <c r="A124" s="39"/>
      <c r="B124" s="17"/>
      <c r="C124" s="18"/>
      <c r="D124" s="19"/>
      <c r="E124" s="19"/>
      <c r="F124" s="20"/>
    </row>
    <row r="125" spans="1:6" s="22" customFormat="1" ht="14.25" hidden="1">
      <c r="A125" s="39"/>
      <c r="B125" s="17"/>
      <c r="C125" s="18"/>
      <c r="D125" s="19"/>
      <c r="E125" s="19"/>
      <c r="F125" s="20"/>
    </row>
    <row r="126" spans="1:6" s="22" customFormat="1" ht="14.25" hidden="1">
      <c r="A126" s="39"/>
      <c r="B126" s="17"/>
      <c r="C126" s="18"/>
      <c r="D126" s="19"/>
      <c r="E126" s="19"/>
      <c r="F126" s="20"/>
    </row>
    <row r="127" spans="1:6" s="22" customFormat="1" ht="14.25" hidden="1">
      <c r="A127" s="39"/>
      <c r="B127" s="17"/>
      <c r="C127" s="18"/>
      <c r="D127" s="19"/>
      <c r="E127" s="19"/>
      <c r="F127" s="20"/>
    </row>
    <row r="128" spans="1:6" s="22" customFormat="1" ht="14.25" hidden="1">
      <c r="A128" s="39"/>
      <c r="B128" s="17"/>
      <c r="C128" s="18"/>
      <c r="D128" s="19"/>
      <c r="E128" s="19"/>
      <c r="F128" s="20"/>
    </row>
    <row r="129" spans="1:6" s="22" customFormat="1" ht="14.25" hidden="1">
      <c r="A129" s="39"/>
      <c r="B129" s="17"/>
      <c r="C129" s="18"/>
      <c r="D129" s="19"/>
      <c r="E129" s="19"/>
      <c r="F129" s="20"/>
    </row>
    <row r="130" spans="1:6" s="22" customFormat="1" ht="14.25" hidden="1">
      <c r="A130" s="39"/>
      <c r="B130" s="17"/>
      <c r="C130" s="18"/>
      <c r="D130" s="19"/>
      <c r="E130" s="19"/>
      <c r="F130" s="20"/>
    </row>
    <row r="131" spans="1:6" s="22" customFormat="1" ht="14.25" hidden="1">
      <c r="A131" s="39"/>
      <c r="B131" s="17"/>
      <c r="C131" s="18"/>
      <c r="D131" s="19"/>
      <c r="E131" s="19"/>
      <c r="F131" s="20"/>
    </row>
    <row r="132" spans="1:6" s="22" customFormat="1" ht="14.25" hidden="1">
      <c r="A132" s="39"/>
      <c r="B132" s="17"/>
      <c r="C132" s="18"/>
      <c r="D132" s="19"/>
      <c r="E132" s="19"/>
      <c r="F132" s="20"/>
    </row>
    <row r="133" spans="1:6" s="22" customFormat="1" ht="45" customHeight="1" hidden="1">
      <c r="A133" s="39"/>
      <c r="B133" s="17"/>
      <c r="C133" s="18"/>
      <c r="D133" s="19"/>
      <c r="E133" s="19"/>
      <c r="F133" s="20"/>
    </row>
    <row r="134" spans="1:6" s="22" customFormat="1" ht="15.75" customHeight="1">
      <c r="A134" s="64" t="s">
        <v>67</v>
      </c>
      <c r="B134" s="64"/>
      <c r="C134" s="64"/>
      <c r="D134" s="64"/>
      <c r="E134" s="64"/>
      <c r="F134" s="64"/>
    </row>
    <row r="135" spans="1:6" s="22" customFormat="1" ht="15" customHeight="1">
      <c r="A135" s="36"/>
      <c r="B135" s="23"/>
      <c r="C135" s="23"/>
      <c r="D135" s="24"/>
      <c r="E135" s="24"/>
      <c r="F135" s="24"/>
    </row>
    <row r="136" spans="1:6" s="22" customFormat="1" ht="22.5">
      <c r="A136" s="51" t="s">
        <v>1</v>
      </c>
      <c r="B136" s="51" t="s">
        <v>2</v>
      </c>
      <c r="C136" s="51" t="s">
        <v>3</v>
      </c>
      <c r="D136" s="58" t="s">
        <v>281</v>
      </c>
      <c r="E136" s="58" t="s">
        <v>282</v>
      </c>
      <c r="F136" s="51" t="s">
        <v>149</v>
      </c>
    </row>
    <row r="137" spans="1:6" s="22" customFormat="1" ht="14.25">
      <c r="A137" s="52">
        <v>1</v>
      </c>
      <c r="B137" s="52">
        <v>2</v>
      </c>
      <c r="C137" s="52">
        <v>3</v>
      </c>
      <c r="D137" s="52">
        <v>4</v>
      </c>
      <c r="E137" s="52">
        <v>5</v>
      </c>
      <c r="F137" s="52">
        <v>6</v>
      </c>
    </row>
    <row r="138" spans="1:6" s="47" customFormat="1" ht="22.5">
      <c r="A138" s="55" t="s">
        <v>68</v>
      </c>
      <c r="B138" s="8" t="s">
        <v>69</v>
      </c>
      <c r="C138" s="8" t="s">
        <v>7</v>
      </c>
      <c r="D138" s="59">
        <f>D139+D159+D168+D175+D181+D201+D205+D207+D217+D220</f>
        <v>5938865</v>
      </c>
      <c r="E138" s="59">
        <f>E139+E159+E168+E175+E181+E201+E205+E207+E217+E220</f>
        <v>1685161.21</v>
      </c>
      <c r="F138" s="10">
        <f aca="true" t="shared" si="3" ref="F138:F178">E138/D138*100</f>
        <v>28.3751391890538</v>
      </c>
    </row>
    <row r="139" spans="1:6" s="47" customFormat="1" ht="14.25">
      <c r="A139" s="55" t="s">
        <v>176</v>
      </c>
      <c r="B139" s="8"/>
      <c r="C139" s="8" t="s">
        <v>177</v>
      </c>
      <c r="D139" s="9">
        <f>D140+D153+D155+D151</f>
        <v>1006394</v>
      </c>
      <c r="E139" s="9">
        <f>E140+E153+E155+E151</f>
        <v>506521.1</v>
      </c>
      <c r="F139" s="10">
        <f t="shared" si="3"/>
        <v>50.33029807411411</v>
      </c>
    </row>
    <row r="140" spans="1:6" s="47" customFormat="1" ht="33.75">
      <c r="A140" s="55" t="s">
        <v>178</v>
      </c>
      <c r="B140" s="8"/>
      <c r="C140" s="8" t="s">
        <v>179</v>
      </c>
      <c r="D140" s="9">
        <f>SUM(D141:D150)</f>
        <v>966194</v>
      </c>
      <c r="E140" s="9">
        <f>SUM(E141:E150)</f>
        <v>506521.1</v>
      </c>
      <c r="F140" s="10">
        <f t="shared" si="3"/>
        <v>52.42436819106722</v>
      </c>
    </row>
    <row r="141" spans="1:6" s="22" customFormat="1" ht="14.25">
      <c r="A141" s="38" t="s">
        <v>70</v>
      </c>
      <c r="B141" s="11" t="s">
        <v>69</v>
      </c>
      <c r="C141" s="12" t="s">
        <v>71</v>
      </c>
      <c r="D141" s="13">
        <v>711200</v>
      </c>
      <c r="E141" s="13">
        <v>376885.68</v>
      </c>
      <c r="F141" s="14">
        <f t="shared" si="3"/>
        <v>52.9929246344207</v>
      </c>
    </row>
    <row r="142" spans="1:6" s="22" customFormat="1" ht="14.25">
      <c r="A142" s="38" t="s">
        <v>72</v>
      </c>
      <c r="B142" s="11" t="s">
        <v>69</v>
      </c>
      <c r="C142" s="12" t="s">
        <v>73</v>
      </c>
      <c r="D142" s="13">
        <v>214000</v>
      </c>
      <c r="E142" s="13">
        <v>106880.12</v>
      </c>
      <c r="F142" s="14">
        <f t="shared" si="3"/>
        <v>49.94398130841121</v>
      </c>
    </row>
    <row r="143" spans="1:6" s="22" customFormat="1" ht="14.25">
      <c r="A143" s="38" t="s">
        <v>74</v>
      </c>
      <c r="B143" s="11" t="s">
        <v>69</v>
      </c>
      <c r="C143" s="12" t="s">
        <v>75</v>
      </c>
      <c r="D143" s="13">
        <v>13500</v>
      </c>
      <c r="E143" s="13">
        <v>9152.5</v>
      </c>
      <c r="F143" s="14">
        <f t="shared" si="3"/>
        <v>67.7962962962963</v>
      </c>
    </row>
    <row r="144" spans="1:6" s="22" customFormat="1" ht="14.25">
      <c r="A144" s="38" t="s">
        <v>76</v>
      </c>
      <c r="B144" s="11" t="s">
        <v>69</v>
      </c>
      <c r="C144" s="12" t="s">
        <v>77</v>
      </c>
      <c r="D144" s="13">
        <v>0</v>
      </c>
      <c r="E144" s="13"/>
      <c r="F144" s="14" t="e">
        <f t="shared" si="3"/>
        <v>#DIV/0!</v>
      </c>
    </row>
    <row r="145" spans="1:6" s="22" customFormat="1" ht="14.25">
      <c r="A145" s="38" t="s">
        <v>226</v>
      </c>
      <c r="B145" s="11" t="s">
        <v>69</v>
      </c>
      <c r="C145" s="12" t="s">
        <v>227</v>
      </c>
      <c r="D145" s="13">
        <v>0</v>
      </c>
      <c r="E145" s="13"/>
      <c r="F145" s="14" t="e">
        <f t="shared" si="3"/>
        <v>#DIV/0!</v>
      </c>
    </row>
    <row r="146" spans="1:6" s="22" customFormat="1" ht="14.25">
      <c r="A146" s="38" t="s">
        <v>78</v>
      </c>
      <c r="B146" s="11" t="s">
        <v>69</v>
      </c>
      <c r="C146" s="12" t="s">
        <v>79</v>
      </c>
      <c r="D146" s="13">
        <v>1994</v>
      </c>
      <c r="E146" s="13">
        <v>0</v>
      </c>
      <c r="F146" s="14">
        <f t="shared" si="3"/>
        <v>0</v>
      </c>
    </row>
    <row r="147" spans="1:6" s="22" customFormat="1" ht="14.25">
      <c r="A147" s="57" t="s">
        <v>80</v>
      </c>
      <c r="B147" s="11" t="s">
        <v>69</v>
      </c>
      <c r="C147" s="12" t="s">
        <v>81</v>
      </c>
      <c r="D147" s="13">
        <v>14500</v>
      </c>
      <c r="E147" s="13">
        <v>12925.8</v>
      </c>
      <c r="F147" s="14">
        <f t="shared" si="3"/>
        <v>89.14344827586207</v>
      </c>
    </row>
    <row r="148" spans="1:6" s="22" customFormat="1" ht="14.25">
      <c r="A148" s="38" t="s">
        <v>82</v>
      </c>
      <c r="B148" s="11" t="s">
        <v>69</v>
      </c>
      <c r="C148" s="12" t="s">
        <v>83</v>
      </c>
      <c r="D148" s="13">
        <v>1000</v>
      </c>
      <c r="E148" s="13">
        <v>677</v>
      </c>
      <c r="F148" s="14">
        <f t="shared" si="3"/>
        <v>67.7</v>
      </c>
    </row>
    <row r="149" spans="1:6" s="22" customFormat="1" ht="14.25">
      <c r="A149" s="38" t="s">
        <v>84</v>
      </c>
      <c r="B149" s="11" t="s">
        <v>69</v>
      </c>
      <c r="C149" s="12" t="s">
        <v>85</v>
      </c>
      <c r="D149" s="13">
        <v>0</v>
      </c>
      <c r="E149" s="13">
        <v>0</v>
      </c>
      <c r="F149" s="14" t="e">
        <f t="shared" si="3"/>
        <v>#DIV/0!</v>
      </c>
    </row>
    <row r="150" spans="1:6" s="22" customFormat="1" ht="14.25">
      <c r="A150" s="38" t="s">
        <v>86</v>
      </c>
      <c r="B150" s="11" t="s">
        <v>69</v>
      </c>
      <c r="C150" s="12" t="s">
        <v>87</v>
      </c>
      <c r="D150" s="13">
        <v>10000</v>
      </c>
      <c r="E150" s="13">
        <v>0</v>
      </c>
      <c r="F150" s="14">
        <f t="shared" si="3"/>
        <v>0</v>
      </c>
    </row>
    <row r="151" spans="1:6" s="47" customFormat="1" ht="14.25">
      <c r="A151" s="56" t="s">
        <v>229</v>
      </c>
      <c r="B151" s="15"/>
      <c r="C151" s="8" t="s">
        <v>228</v>
      </c>
      <c r="D151" s="9">
        <f>D152</f>
        <v>28700</v>
      </c>
      <c r="E151" s="9">
        <f>E152</f>
        <v>0</v>
      </c>
      <c r="F151" s="10">
        <f t="shared" si="3"/>
        <v>0</v>
      </c>
    </row>
    <row r="152" spans="1:6" s="22" customFormat="1" ht="14.25">
      <c r="A152" s="38" t="s">
        <v>208</v>
      </c>
      <c r="B152" s="11">
        <v>200</v>
      </c>
      <c r="C152" s="12" t="s">
        <v>230</v>
      </c>
      <c r="D152" s="13">
        <v>28700</v>
      </c>
      <c r="E152" s="13"/>
      <c r="F152" s="14">
        <f t="shared" si="3"/>
        <v>0</v>
      </c>
    </row>
    <row r="153" spans="1:6" s="47" customFormat="1" ht="14.25">
      <c r="A153" s="55" t="s">
        <v>180</v>
      </c>
      <c r="B153" s="15"/>
      <c r="C153" s="8" t="s">
        <v>181</v>
      </c>
      <c r="D153" s="9">
        <f>D154</f>
        <v>10000</v>
      </c>
      <c r="E153" s="9">
        <f>E154</f>
        <v>0</v>
      </c>
      <c r="F153" s="10">
        <f t="shared" si="3"/>
        <v>0</v>
      </c>
    </row>
    <row r="154" spans="1:6" s="22" customFormat="1" ht="14.25">
      <c r="A154" s="38" t="s">
        <v>82</v>
      </c>
      <c r="B154" s="11" t="s">
        <v>69</v>
      </c>
      <c r="C154" s="12" t="s">
        <v>88</v>
      </c>
      <c r="D154" s="13">
        <v>10000</v>
      </c>
      <c r="E154" s="13">
        <v>0</v>
      </c>
      <c r="F154" s="14">
        <f t="shared" si="3"/>
        <v>0</v>
      </c>
    </row>
    <row r="155" spans="1:6" s="47" customFormat="1" ht="14.25">
      <c r="A155" s="55" t="s">
        <v>182</v>
      </c>
      <c r="B155" s="15"/>
      <c r="C155" s="8" t="s">
        <v>183</v>
      </c>
      <c r="D155" s="9">
        <f>D156+D157+D158</f>
        <v>1500</v>
      </c>
      <c r="E155" s="9">
        <f>E156+E157+E158</f>
        <v>0</v>
      </c>
      <c r="F155" s="10">
        <f t="shared" si="3"/>
        <v>0</v>
      </c>
    </row>
    <row r="156" spans="1:6" s="22" customFormat="1" ht="14.25">
      <c r="A156" s="38" t="s">
        <v>70</v>
      </c>
      <c r="B156" s="11" t="s">
        <v>69</v>
      </c>
      <c r="C156" s="12" t="s">
        <v>89</v>
      </c>
      <c r="D156" s="13">
        <v>0</v>
      </c>
      <c r="E156" s="13">
        <v>0</v>
      </c>
      <c r="F156" s="14" t="e">
        <f t="shared" si="3"/>
        <v>#DIV/0!</v>
      </c>
    </row>
    <row r="157" spans="1:6" s="22" customFormat="1" ht="14.25">
      <c r="A157" s="38" t="s">
        <v>72</v>
      </c>
      <c r="B157" s="11" t="s">
        <v>69</v>
      </c>
      <c r="C157" s="12" t="s">
        <v>90</v>
      </c>
      <c r="D157" s="13">
        <v>0</v>
      </c>
      <c r="E157" s="13">
        <v>0</v>
      </c>
      <c r="F157" s="14" t="e">
        <f t="shared" si="3"/>
        <v>#DIV/0!</v>
      </c>
    </row>
    <row r="158" spans="1:6" s="22" customFormat="1" ht="14.25">
      <c r="A158" s="57" t="s">
        <v>283</v>
      </c>
      <c r="B158" s="11" t="s">
        <v>69</v>
      </c>
      <c r="C158" s="12" t="s">
        <v>250</v>
      </c>
      <c r="D158" s="13">
        <v>1500</v>
      </c>
      <c r="E158" s="13">
        <v>0</v>
      </c>
      <c r="F158" s="14">
        <f t="shared" si="3"/>
        <v>0</v>
      </c>
    </row>
    <row r="159" spans="1:6" s="47" customFormat="1" ht="14.25">
      <c r="A159" s="56" t="s">
        <v>213</v>
      </c>
      <c r="B159" s="15"/>
      <c r="C159" s="8" t="s">
        <v>184</v>
      </c>
      <c r="D159" s="9">
        <f>SUM(D160:D167)</f>
        <v>63100</v>
      </c>
      <c r="E159" s="9">
        <f>SUM(E160:E167)</f>
        <v>23422.690000000002</v>
      </c>
      <c r="F159" s="10">
        <f t="shared" si="3"/>
        <v>37.11995245641839</v>
      </c>
    </row>
    <row r="160" spans="1:6" s="22" customFormat="1" ht="14.25">
      <c r="A160" s="38" t="s">
        <v>70</v>
      </c>
      <c r="B160" s="11" t="s">
        <v>69</v>
      </c>
      <c r="C160" s="12" t="s">
        <v>91</v>
      </c>
      <c r="D160" s="13">
        <v>41900</v>
      </c>
      <c r="E160" s="13">
        <v>18221.72</v>
      </c>
      <c r="F160" s="14">
        <f t="shared" si="3"/>
        <v>43.48859188544153</v>
      </c>
    </row>
    <row r="161" spans="1:6" s="22" customFormat="1" ht="14.25">
      <c r="A161" s="38" t="s">
        <v>72</v>
      </c>
      <c r="B161" s="11" t="s">
        <v>69</v>
      </c>
      <c r="C161" s="12" t="s">
        <v>92</v>
      </c>
      <c r="D161" s="13">
        <v>12600</v>
      </c>
      <c r="E161" s="13">
        <v>5200.97</v>
      </c>
      <c r="F161" s="14">
        <f t="shared" si="3"/>
        <v>41.27753968253968</v>
      </c>
    </row>
    <row r="162" spans="1:6" s="22" customFormat="1" ht="14.25" hidden="1">
      <c r="A162" s="38" t="s">
        <v>208</v>
      </c>
      <c r="B162" s="11">
        <v>200</v>
      </c>
      <c r="C162" s="12" t="s">
        <v>279</v>
      </c>
      <c r="D162" s="13"/>
      <c r="E162" s="13"/>
      <c r="F162" s="14"/>
    </row>
    <row r="163" spans="1:6" s="22" customFormat="1" ht="14.25">
      <c r="A163" s="38" t="s">
        <v>74</v>
      </c>
      <c r="B163" s="11" t="s">
        <v>69</v>
      </c>
      <c r="C163" s="12" t="s">
        <v>93</v>
      </c>
      <c r="D163" s="13">
        <v>0</v>
      </c>
      <c r="E163" s="13">
        <v>0</v>
      </c>
      <c r="F163" s="14" t="e">
        <f t="shared" si="3"/>
        <v>#DIV/0!</v>
      </c>
    </row>
    <row r="164" spans="1:6" s="22" customFormat="1" ht="14.25">
      <c r="A164" s="38" t="s">
        <v>94</v>
      </c>
      <c r="B164" s="11" t="s">
        <v>69</v>
      </c>
      <c r="C164" s="12" t="s">
        <v>95</v>
      </c>
      <c r="D164" s="13">
        <v>2300</v>
      </c>
      <c r="E164" s="13"/>
      <c r="F164" s="14">
        <f t="shared" si="3"/>
        <v>0</v>
      </c>
    </row>
    <row r="165" spans="1:6" s="22" customFormat="1" ht="14.25">
      <c r="A165" s="38" t="s">
        <v>76</v>
      </c>
      <c r="B165" s="11" t="s">
        <v>69</v>
      </c>
      <c r="C165" s="12" t="s">
        <v>96</v>
      </c>
      <c r="D165" s="13">
        <v>0</v>
      </c>
      <c r="E165" s="13"/>
      <c r="F165" s="14" t="e">
        <f t="shared" si="3"/>
        <v>#DIV/0!</v>
      </c>
    </row>
    <row r="166" spans="1:6" s="22" customFormat="1" ht="14.25">
      <c r="A166" s="38" t="s">
        <v>84</v>
      </c>
      <c r="B166" s="11" t="s">
        <v>69</v>
      </c>
      <c r="C166" s="12" t="s">
        <v>97</v>
      </c>
      <c r="D166" s="13">
        <v>0</v>
      </c>
      <c r="E166" s="13"/>
      <c r="F166" s="14" t="e">
        <f t="shared" si="3"/>
        <v>#DIV/0!</v>
      </c>
    </row>
    <row r="167" spans="1:6" s="22" customFormat="1" ht="14.25">
      <c r="A167" s="38" t="s">
        <v>86</v>
      </c>
      <c r="B167" s="11" t="s">
        <v>69</v>
      </c>
      <c r="C167" s="12" t="s">
        <v>98</v>
      </c>
      <c r="D167" s="13">
        <v>6300</v>
      </c>
      <c r="E167" s="13">
        <v>0</v>
      </c>
      <c r="F167" s="14">
        <f t="shared" si="3"/>
        <v>0</v>
      </c>
    </row>
    <row r="168" spans="1:6" s="47" customFormat="1" ht="14.25">
      <c r="A168" s="56" t="s">
        <v>214</v>
      </c>
      <c r="B168" s="15"/>
      <c r="C168" s="8" t="s">
        <v>185</v>
      </c>
      <c r="D168" s="9">
        <f>D174+D170+D171+D172+D173+D169</f>
        <v>0</v>
      </c>
      <c r="E168" s="9">
        <f>E174+E170+E171+E172+E173+E169</f>
        <v>0</v>
      </c>
      <c r="F168" s="10" t="e">
        <f t="shared" si="3"/>
        <v>#DIV/0!</v>
      </c>
    </row>
    <row r="169" spans="1:6" s="47" customFormat="1" ht="14.25">
      <c r="A169" s="57" t="s">
        <v>222</v>
      </c>
      <c r="B169" s="15"/>
      <c r="C169" s="12" t="s">
        <v>234</v>
      </c>
      <c r="D169" s="13"/>
      <c r="E169" s="13"/>
      <c r="F169" s="14" t="e">
        <f t="shared" si="3"/>
        <v>#DIV/0!</v>
      </c>
    </row>
    <row r="170" spans="1:6" s="47" customFormat="1" ht="14.25">
      <c r="A170" s="57" t="s">
        <v>219</v>
      </c>
      <c r="B170" s="15"/>
      <c r="C170" s="12" t="s">
        <v>215</v>
      </c>
      <c r="D170" s="13">
        <v>0</v>
      </c>
      <c r="E170" s="13">
        <v>0</v>
      </c>
      <c r="F170" s="14" t="e">
        <f t="shared" si="3"/>
        <v>#DIV/0!</v>
      </c>
    </row>
    <row r="171" spans="1:6" s="47" customFormat="1" ht="14.25">
      <c r="A171" s="57" t="s">
        <v>220</v>
      </c>
      <c r="B171" s="15"/>
      <c r="C171" s="12" t="s">
        <v>216</v>
      </c>
      <c r="D171" s="13">
        <v>0</v>
      </c>
      <c r="E171" s="13">
        <v>0</v>
      </c>
      <c r="F171" s="14" t="e">
        <f t="shared" si="3"/>
        <v>#DIV/0!</v>
      </c>
    </row>
    <row r="172" spans="1:6" s="47" customFormat="1" ht="14.25">
      <c r="A172" s="57" t="s">
        <v>208</v>
      </c>
      <c r="B172" s="15"/>
      <c r="C172" s="12" t="s">
        <v>217</v>
      </c>
      <c r="D172" s="13">
        <v>0</v>
      </c>
      <c r="E172" s="13">
        <v>0</v>
      </c>
      <c r="F172" s="14" t="e">
        <f t="shared" si="3"/>
        <v>#DIV/0!</v>
      </c>
    </row>
    <row r="173" spans="1:6" s="47" customFormat="1" ht="14.25">
      <c r="A173" s="57" t="s">
        <v>186</v>
      </c>
      <c r="B173" s="15"/>
      <c r="C173" s="12" t="s">
        <v>99</v>
      </c>
      <c r="D173" s="13">
        <v>0</v>
      </c>
      <c r="E173" s="13">
        <v>0</v>
      </c>
      <c r="F173" s="14" t="e">
        <f t="shared" si="3"/>
        <v>#DIV/0!</v>
      </c>
    </row>
    <row r="174" spans="1:6" s="22" customFormat="1" ht="14.25">
      <c r="A174" s="38" t="s">
        <v>221</v>
      </c>
      <c r="B174" s="11"/>
      <c r="C174" s="12" t="s">
        <v>218</v>
      </c>
      <c r="D174" s="13">
        <v>0</v>
      </c>
      <c r="E174" s="13">
        <v>0</v>
      </c>
      <c r="F174" s="14" t="e">
        <f t="shared" si="3"/>
        <v>#DIV/0!</v>
      </c>
    </row>
    <row r="175" spans="1:6" s="47" customFormat="1" ht="14.25">
      <c r="A175" s="55" t="s">
        <v>187</v>
      </c>
      <c r="B175" s="15"/>
      <c r="C175" s="8" t="s">
        <v>188</v>
      </c>
      <c r="D175" s="9">
        <f>D176+D179</f>
        <v>884700</v>
      </c>
      <c r="E175" s="9">
        <f>E176+E179</f>
        <v>109059</v>
      </c>
      <c r="F175" s="10">
        <f t="shared" si="3"/>
        <v>12.32722956934554</v>
      </c>
    </row>
    <row r="176" spans="1:6" s="47" customFormat="1" ht="14.25">
      <c r="A176" s="55" t="s">
        <v>189</v>
      </c>
      <c r="B176" s="15"/>
      <c r="C176" s="8" t="s">
        <v>190</v>
      </c>
      <c r="D176" s="9">
        <f>D177+D178</f>
        <v>869700</v>
      </c>
      <c r="E176" s="9">
        <f>E177+E178</f>
        <v>109059</v>
      </c>
      <c r="F176" s="10">
        <f t="shared" si="3"/>
        <v>12.539841324594688</v>
      </c>
    </row>
    <row r="177" spans="1:6" s="22" customFormat="1" ht="14.25">
      <c r="A177" s="38" t="s">
        <v>78</v>
      </c>
      <c r="B177" s="11" t="s">
        <v>69</v>
      </c>
      <c r="C177" s="12" t="s">
        <v>100</v>
      </c>
      <c r="D177" s="13">
        <v>869700</v>
      </c>
      <c r="E177" s="13">
        <v>109059</v>
      </c>
      <c r="F177" s="14">
        <f t="shared" si="3"/>
        <v>12.539841324594688</v>
      </c>
    </row>
    <row r="178" spans="1:6" s="22" customFormat="1" ht="14.25">
      <c r="A178" s="38" t="s">
        <v>80</v>
      </c>
      <c r="B178" s="11" t="s">
        <v>69</v>
      </c>
      <c r="C178" s="12" t="s">
        <v>101</v>
      </c>
      <c r="D178" s="13">
        <v>0</v>
      </c>
      <c r="E178" s="13">
        <v>0</v>
      </c>
      <c r="F178" s="14" t="e">
        <f t="shared" si="3"/>
        <v>#DIV/0!</v>
      </c>
    </row>
    <row r="179" spans="1:6" s="47" customFormat="1" ht="14.25">
      <c r="A179" s="55" t="s">
        <v>191</v>
      </c>
      <c r="B179" s="15"/>
      <c r="C179" s="8" t="s">
        <v>192</v>
      </c>
      <c r="D179" s="9">
        <f>D180</f>
        <v>15000</v>
      </c>
      <c r="E179" s="9">
        <f>E180</f>
        <v>0</v>
      </c>
      <c r="F179" s="10">
        <f aca="true" t="shared" si="4" ref="F179:F220">E179/D179*100</f>
        <v>0</v>
      </c>
    </row>
    <row r="180" spans="1:6" s="22" customFormat="1" ht="14.25">
      <c r="A180" s="38" t="s">
        <v>80</v>
      </c>
      <c r="B180" s="11" t="s">
        <v>69</v>
      </c>
      <c r="C180" s="12" t="s">
        <v>102</v>
      </c>
      <c r="D180" s="13">
        <v>15000</v>
      </c>
      <c r="E180" s="13">
        <v>0</v>
      </c>
      <c r="F180" s="14">
        <f t="shared" si="4"/>
        <v>0</v>
      </c>
    </row>
    <row r="181" spans="1:6" s="47" customFormat="1" ht="14.25">
      <c r="A181" s="55" t="s">
        <v>193</v>
      </c>
      <c r="B181" s="15"/>
      <c r="C181" s="8" t="s">
        <v>194</v>
      </c>
      <c r="D181" s="9">
        <f>D182+D187+D192+D199</f>
        <v>583400</v>
      </c>
      <c r="E181" s="9">
        <f>E182+E187+E192+E199</f>
        <v>177458.42</v>
      </c>
      <c r="F181" s="10">
        <f t="shared" si="4"/>
        <v>30.41796708947549</v>
      </c>
    </row>
    <row r="182" spans="1:6" s="47" customFormat="1" ht="14.25">
      <c r="A182" s="55" t="s">
        <v>195</v>
      </c>
      <c r="B182" s="15"/>
      <c r="C182" s="8" t="s">
        <v>196</v>
      </c>
      <c r="D182" s="9">
        <f>SUM(D183:D186)</f>
        <v>215000</v>
      </c>
      <c r="E182" s="9">
        <f>SUM(E183:E186)</f>
        <v>0</v>
      </c>
      <c r="F182" s="10">
        <f t="shared" si="4"/>
        <v>0</v>
      </c>
    </row>
    <row r="183" spans="1:6" s="22" customFormat="1" ht="14.25">
      <c r="A183" s="38" t="s">
        <v>78</v>
      </c>
      <c r="B183" s="11" t="s">
        <v>69</v>
      </c>
      <c r="C183" s="12" t="s">
        <v>103</v>
      </c>
      <c r="D183" s="13">
        <v>0</v>
      </c>
      <c r="E183" s="13">
        <v>0</v>
      </c>
      <c r="F183" s="14" t="e">
        <f t="shared" si="4"/>
        <v>#DIV/0!</v>
      </c>
    </row>
    <row r="184" spans="1:6" s="22" customFormat="1" ht="14.25">
      <c r="A184" s="38" t="s">
        <v>80</v>
      </c>
      <c r="B184" s="11"/>
      <c r="C184" s="12" t="s">
        <v>104</v>
      </c>
      <c r="D184" s="13">
        <v>0</v>
      </c>
      <c r="E184" s="13">
        <v>0</v>
      </c>
      <c r="F184" s="14" t="e">
        <f t="shared" si="4"/>
        <v>#DIV/0!</v>
      </c>
    </row>
    <row r="185" spans="1:6" s="22" customFormat="1" ht="24">
      <c r="A185" s="38" t="s">
        <v>197</v>
      </c>
      <c r="B185" s="11"/>
      <c r="C185" s="12" t="s">
        <v>105</v>
      </c>
      <c r="D185" s="13">
        <v>0</v>
      </c>
      <c r="E185" s="13">
        <v>0</v>
      </c>
      <c r="F185" s="14" t="e">
        <f t="shared" si="4"/>
        <v>#DIV/0!</v>
      </c>
    </row>
    <row r="186" spans="1:6" s="22" customFormat="1" ht="14.25">
      <c r="A186" s="38" t="s">
        <v>186</v>
      </c>
      <c r="B186" s="11">
        <v>200</v>
      </c>
      <c r="C186" s="12" t="s">
        <v>231</v>
      </c>
      <c r="D186" s="13">
        <v>215000</v>
      </c>
      <c r="E186" s="13">
        <v>0</v>
      </c>
      <c r="F186" s="14">
        <f t="shared" si="4"/>
        <v>0</v>
      </c>
    </row>
    <row r="187" spans="1:6" s="47" customFormat="1" ht="14.25">
      <c r="A187" s="55" t="s">
        <v>198</v>
      </c>
      <c r="B187" s="15"/>
      <c r="C187" s="8" t="s">
        <v>199</v>
      </c>
      <c r="D187" s="9">
        <f>SUM(D188:D191)</f>
        <v>24000</v>
      </c>
      <c r="E187" s="9">
        <f>SUM(E188:E191)</f>
        <v>11853</v>
      </c>
      <c r="F187" s="10">
        <f t="shared" si="4"/>
        <v>49.3875</v>
      </c>
    </row>
    <row r="188" spans="1:6" s="22" customFormat="1" ht="14.25">
      <c r="A188" s="38" t="s">
        <v>186</v>
      </c>
      <c r="B188" s="11">
        <v>200</v>
      </c>
      <c r="C188" s="12" t="s">
        <v>256</v>
      </c>
      <c r="D188" s="13">
        <v>0</v>
      </c>
      <c r="E188" s="13">
        <v>0</v>
      </c>
      <c r="F188" s="14"/>
    </row>
    <row r="189" spans="1:6" s="22" customFormat="1" ht="14.25">
      <c r="A189" s="38" t="s">
        <v>80</v>
      </c>
      <c r="B189" s="11" t="s">
        <v>69</v>
      </c>
      <c r="C189" s="12" t="s">
        <v>106</v>
      </c>
      <c r="D189" s="13">
        <v>0</v>
      </c>
      <c r="E189" s="13">
        <v>0</v>
      </c>
      <c r="F189" s="14" t="e">
        <f t="shared" si="4"/>
        <v>#DIV/0!</v>
      </c>
    </row>
    <row r="190" spans="1:6" s="22" customFormat="1" ht="14.25">
      <c r="A190" s="38" t="s">
        <v>82</v>
      </c>
      <c r="B190" s="11" t="s">
        <v>69</v>
      </c>
      <c r="C190" s="12" t="s">
        <v>107</v>
      </c>
      <c r="D190" s="13">
        <v>24000</v>
      </c>
      <c r="E190" s="13">
        <v>11853</v>
      </c>
      <c r="F190" s="14">
        <f t="shared" si="4"/>
        <v>49.3875</v>
      </c>
    </row>
    <row r="191" spans="1:6" s="22" customFormat="1" ht="14.25">
      <c r="A191" s="38" t="s">
        <v>84</v>
      </c>
      <c r="B191" s="11" t="s">
        <v>69</v>
      </c>
      <c r="C191" s="12" t="s">
        <v>108</v>
      </c>
      <c r="D191" s="13"/>
      <c r="E191" s="13"/>
      <c r="F191" s="14" t="e">
        <f t="shared" si="4"/>
        <v>#DIV/0!</v>
      </c>
    </row>
    <row r="192" spans="1:6" s="47" customFormat="1" ht="14.25">
      <c r="A192" s="55" t="s">
        <v>200</v>
      </c>
      <c r="B192" s="15"/>
      <c r="C192" s="8" t="s">
        <v>201</v>
      </c>
      <c r="D192" s="9">
        <f>D193+D194+D195+D197+D198+D196</f>
        <v>344400</v>
      </c>
      <c r="E192" s="9">
        <f>E193+E194+E195+E197+E198+E196</f>
        <v>165605.42</v>
      </c>
      <c r="F192" s="10">
        <f t="shared" si="4"/>
        <v>48.08519744483159</v>
      </c>
    </row>
    <row r="193" spans="1:6" s="22" customFormat="1" ht="14.25">
      <c r="A193" s="38" t="s">
        <v>76</v>
      </c>
      <c r="B193" s="11" t="s">
        <v>69</v>
      </c>
      <c r="C193" s="12" t="s">
        <v>109</v>
      </c>
      <c r="D193" s="13">
        <v>324400</v>
      </c>
      <c r="E193" s="13">
        <v>165605.42</v>
      </c>
      <c r="F193" s="14">
        <f t="shared" si="4"/>
        <v>51.04975955610358</v>
      </c>
    </row>
    <row r="194" spans="1:6" s="22" customFormat="1" ht="14.25">
      <c r="A194" s="38" t="s">
        <v>78</v>
      </c>
      <c r="B194" s="11" t="s">
        <v>69</v>
      </c>
      <c r="C194" s="12" t="s">
        <v>110</v>
      </c>
      <c r="D194" s="13"/>
      <c r="E194" s="13"/>
      <c r="F194" s="14" t="e">
        <f t="shared" si="4"/>
        <v>#DIV/0!</v>
      </c>
    </row>
    <row r="195" spans="1:6" s="22" customFormat="1" ht="14.25">
      <c r="A195" s="38" t="s">
        <v>80</v>
      </c>
      <c r="B195" s="11" t="s">
        <v>69</v>
      </c>
      <c r="C195" s="12" t="s">
        <v>111</v>
      </c>
      <c r="D195" s="13">
        <v>20000</v>
      </c>
      <c r="E195" s="13">
        <v>0</v>
      </c>
      <c r="F195" s="14">
        <f t="shared" si="4"/>
        <v>0</v>
      </c>
    </row>
    <row r="196" spans="1:6" s="22" customFormat="1" ht="14.25">
      <c r="A196" s="57" t="s">
        <v>82</v>
      </c>
      <c r="B196" s="11" t="s">
        <v>236</v>
      </c>
      <c r="C196" s="12" t="s">
        <v>237</v>
      </c>
      <c r="D196" s="13"/>
      <c r="E196" s="13"/>
      <c r="F196" s="14"/>
    </row>
    <row r="197" spans="1:6" s="22" customFormat="1" ht="14.25">
      <c r="A197" s="38" t="s">
        <v>84</v>
      </c>
      <c r="B197" s="11" t="s">
        <v>69</v>
      </c>
      <c r="C197" s="12" t="s">
        <v>112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4.25">
      <c r="A198" s="38" t="s">
        <v>86</v>
      </c>
      <c r="B198" s="11" t="s">
        <v>69</v>
      </c>
      <c r="C198" s="12" t="s">
        <v>113</v>
      </c>
      <c r="D198" s="13"/>
      <c r="E198" s="13"/>
      <c r="F198" s="14" t="e">
        <f t="shared" si="4"/>
        <v>#DIV/0!</v>
      </c>
    </row>
    <row r="199" spans="1:6" s="47" customFormat="1" ht="14.25">
      <c r="A199" s="55" t="s">
        <v>202</v>
      </c>
      <c r="B199" s="15"/>
      <c r="C199" s="8" t="s">
        <v>203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2" customFormat="1" ht="14.25">
      <c r="A200" s="38" t="s">
        <v>80</v>
      </c>
      <c r="B200" s="11" t="s">
        <v>69</v>
      </c>
      <c r="C200" s="12" t="s">
        <v>114</v>
      </c>
      <c r="D200" s="13">
        <v>0</v>
      </c>
      <c r="E200" s="13">
        <v>0</v>
      </c>
      <c r="F200" s="14" t="e">
        <f t="shared" si="4"/>
        <v>#DIV/0!</v>
      </c>
    </row>
    <row r="201" spans="1:6" s="47" customFormat="1" ht="14.25">
      <c r="A201" s="56" t="s">
        <v>232</v>
      </c>
      <c r="B201" s="15"/>
      <c r="C201" s="8" t="s">
        <v>233</v>
      </c>
      <c r="D201" s="9">
        <f>D202</f>
        <v>0</v>
      </c>
      <c r="E201" s="9">
        <f>E202</f>
        <v>0</v>
      </c>
      <c r="F201" s="14" t="e">
        <f t="shared" si="4"/>
        <v>#DIV/0!</v>
      </c>
    </row>
    <row r="202" spans="1:6" s="47" customFormat="1" ht="14.25">
      <c r="A202" s="56" t="s">
        <v>258</v>
      </c>
      <c r="B202" s="15"/>
      <c r="C202" s="8" t="s">
        <v>257</v>
      </c>
      <c r="D202" s="9">
        <f>D203+D204</f>
        <v>0</v>
      </c>
      <c r="E202" s="9">
        <f>E203+E204</f>
        <v>0</v>
      </c>
      <c r="F202" s="14" t="e">
        <f t="shared" si="4"/>
        <v>#DIV/0!</v>
      </c>
    </row>
    <row r="203" spans="1:6" s="22" customFormat="1" ht="14.25">
      <c r="A203" s="38" t="s">
        <v>220</v>
      </c>
      <c r="B203" s="11">
        <v>200</v>
      </c>
      <c r="C203" s="12" t="s">
        <v>254</v>
      </c>
      <c r="D203" s="13"/>
      <c r="E203" s="13"/>
      <c r="F203" s="14" t="e">
        <f t="shared" si="4"/>
        <v>#DIV/0!</v>
      </c>
    </row>
    <row r="204" spans="1:6" s="22" customFormat="1" ht="14.25">
      <c r="A204" s="38" t="s">
        <v>84</v>
      </c>
      <c r="B204" s="11">
        <v>200</v>
      </c>
      <c r="C204" s="12" t="s">
        <v>255</v>
      </c>
      <c r="D204" s="13">
        <v>0</v>
      </c>
      <c r="E204" s="13">
        <v>0</v>
      </c>
      <c r="F204" s="14" t="e">
        <f t="shared" si="4"/>
        <v>#DIV/0!</v>
      </c>
    </row>
    <row r="205" spans="1:6" s="47" customFormat="1" ht="14.25">
      <c r="A205" s="55" t="s">
        <v>204</v>
      </c>
      <c r="B205" s="15"/>
      <c r="C205" s="8" t="s">
        <v>205</v>
      </c>
      <c r="D205" s="9">
        <f>D206</f>
        <v>0</v>
      </c>
      <c r="E205" s="9">
        <f>E206</f>
        <v>0</v>
      </c>
      <c r="F205" s="10" t="e">
        <f t="shared" si="4"/>
        <v>#DIV/0!</v>
      </c>
    </row>
    <row r="206" spans="1:6" s="22" customFormat="1" ht="14.25">
      <c r="A206" s="38" t="s">
        <v>82</v>
      </c>
      <c r="B206" s="11" t="s">
        <v>69</v>
      </c>
      <c r="C206" s="12" t="s">
        <v>115</v>
      </c>
      <c r="D206" s="13">
        <v>0</v>
      </c>
      <c r="E206" s="13">
        <v>0</v>
      </c>
      <c r="F206" s="14" t="e">
        <f t="shared" si="4"/>
        <v>#DIV/0!</v>
      </c>
    </row>
    <row r="207" spans="1:6" s="47" customFormat="1" ht="14.25">
      <c r="A207" s="55" t="s">
        <v>206</v>
      </c>
      <c r="B207" s="15"/>
      <c r="C207" s="8" t="s">
        <v>207</v>
      </c>
      <c r="D207" s="9">
        <f>D208+D209+D210+D213+D214+D216+D211+D212+D215</f>
        <v>1296300</v>
      </c>
      <c r="E207" s="9">
        <f>E208+E209+E210+E213+E214+E216+E211+E212+E215</f>
        <v>864700</v>
      </c>
      <c r="F207" s="10">
        <f t="shared" si="4"/>
        <v>66.70523798503433</v>
      </c>
    </row>
    <row r="208" spans="1:6" s="22" customFormat="1" ht="14.25">
      <c r="A208" s="38" t="s">
        <v>70</v>
      </c>
      <c r="B208" s="11" t="s">
        <v>69</v>
      </c>
      <c r="C208" s="12" t="s">
        <v>116</v>
      </c>
      <c r="D208" s="13">
        <v>0</v>
      </c>
      <c r="E208" s="13">
        <v>0</v>
      </c>
      <c r="F208" s="14" t="e">
        <f t="shared" si="4"/>
        <v>#DIV/0!</v>
      </c>
    </row>
    <row r="209" spans="1:6" s="22" customFormat="1" ht="14.25">
      <c r="A209" s="38" t="s">
        <v>72</v>
      </c>
      <c r="B209" s="11" t="s">
        <v>69</v>
      </c>
      <c r="C209" s="12" t="s">
        <v>117</v>
      </c>
      <c r="D209" s="13">
        <v>0</v>
      </c>
      <c r="E209" s="13">
        <v>0</v>
      </c>
      <c r="F209" s="14" t="e">
        <f t="shared" si="4"/>
        <v>#DIV/0!</v>
      </c>
    </row>
    <row r="210" spans="1:6" s="22" customFormat="1" ht="14.25">
      <c r="A210" s="38" t="s">
        <v>80</v>
      </c>
      <c r="B210" s="11" t="s">
        <v>69</v>
      </c>
      <c r="C210" s="12" t="s">
        <v>118</v>
      </c>
      <c r="D210" s="13">
        <v>0</v>
      </c>
      <c r="E210" s="13">
        <v>0</v>
      </c>
      <c r="F210" s="14" t="e">
        <f t="shared" si="4"/>
        <v>#DIV/0!</v>
      </c>
    </row>
    <row r="211" spans="1:6" s="22" customFormat="1" ht="14.25">
      <c r="A211" s="38" t="s">
        <v>222</v>
      </c>
      <c r="B211" s="11" t="s">
        <v>69</v>
      </c>
      <c r="C211" s="12" t="s">
        <v>224</v>
      </c>
      <c r="D211" s="13"/>
      <c r="E211" s="13"/>
      <c r="F211" s="14"/>
    </row>
    <row r="212" spans="1:6" s="22" customFormat="1" ht="14.25">
      <c r="A212" s="38" t="s">
        <v>223</v>
      </c>
      <c r="B212" s="11" t="s">
        <v>69</v>
      </c>
      <c r="C212" s="12" t="s">
        <v>225</v>
      </c>
      <c r="D212" s="13"/>
      <c r="E212" s="13"/>
      <c r="F212" s="14"/>
    </row>
    <row r="213" spans="1:6" s="22" customFormat="1" ht="24">
      <c r="A213" s="38" t="s">
        <v>119</v>
      </c>
      <c r="B213" s="11" t="s">
        <v>69</v>
      </c>
      <c r="C213" s="12" t="s">
        <v>120</v>
      </c>
      <c r="D213" s="13">
        <v>1296300</v>
      </c>
      <c r="E213" s="13">
        <v>864700</v>
      </c>
      <c r="F213" s="14">
        <f t="shared" si="4"/>
        <v>66.70523798503433</v>
      </c>
    </row>
    <row r="214" spans="1:6" s="22" customFormat="1" ht="24">
      <c r="A214" s="38" t="s">
        <v>197</v>
      </c>
      <c r="B214" s="11"/>
      <c r="C214" s="12" t="s">
        <v>242</v>
      </c>
      <c r="D214" s="13"/>
      <c r="E214" s="13"/>
      <c r="F214" s="14" t="e">
        <f t="shared" si="4"/>
        <v>#DIV/0!</v>
      </c>
    </row>
    <row r="215" spans="1:6" s="22" customFormat="1" ht="14.25">
      <c r="A215" s="57" t="s">
        <v>221</v>
      </c>
      <c r="B215" s="11">
        <v>200</v>
      </c>
      <c r="C215" s="12" t="s">
        <v>243</v>
      </c>
      <c r="D215" s="13"/>
      <c r="E215" s="13"/>
      <c r="F215" s="14" t="e">
        <f t="shared" si="4"/>
        <v>#DIV/0!</v>
      </c>
    </row>
    <row r="216" spans="1:6" s="22" customFormat="1" ht="14.25">
      <c r="A216" s="38" t="s">
        <v>208</v>
      </c>
      <c r="B216" s="11"/>
      <c r="C216" s="12" t="s">
        <v>121</v>
      </c>
      <c r="D216" s="13"/>
      <c r="E216" s="13"/>
      <c r="F216" s="14" t="e">
        <f t="shared" si="4"/>
        <v>#DIV/0!</v>
      </c>
    </row>
    <row r="217" spans="1:6" s="47" customFormat="1" ht="14.25">
      <c r="A217" s="55" t="s">
        <v>209</v>
      </c>
      <c r="B217" s="15"/>
      <c r="C217" s="8" t="s">
        <v>210</v>
      </c>
      <c r="D217" s="9">
        <f>D218</f>
        <v>2092771</v>
      </c>
      <c r="E217" s="9">
        <f>E218</f>
        <v>0</v>
      </c>
      <c r="F217" s="10">
        <f t="shared" si="4"/>
        <v>0</v>
      </c>
    </row>
    <row r="218" spans="1:6" s="22" customFormat="1" ht="15.75" customHeight="1">
      <c r="A218" s="38" t="s">
        <v>122</v>
      </c>
      <c r="B218" s="11" t="s">
        <v>69</v>
      </c>
      <c r="C218" s="12" t="s">
        <v>123</v>
      </c>
      <c r="D218" s="13">
        <v>2092771</v>
      </c>
      <c r="E218" s="13">
        <v>0</v>
      </c>
      <c r="F218" s="14">
        <f t="shared" si="4"/>
        <v>0</v>
      </c>
    </row>
    <row r="219" spans="1:6" s="63" customFormat="1" ht="14.25">
      <c r="A219" s="57" t="s">
        <v>211</v>
      </c>
      <c r="B219" s="11"/>
      <c r="C219" s="12" t="s">
        <v>124</v>
      </c>
      <c r="D219" s="13">
        <v>0</v>
      </c>
      <c r="E219" s="13">
        <v>0</v>
      </c>
      <c r="F219" s="14" t="e">
        <f t="shared" si="4"/>
        <v>#DIV/0!</v>
      </c>
    </row>
    <row r="220" spans="1:6" s="47" customFormat="1" ht="15" customHeight="1">
      <c r="A220" s="57" t="s">
        <v>208</v>
      </c>
      <c r="B220" s="15"/>
      <c r="C220" s="8" t="s">
        <v>212</v>
      </c>
      <c r="D220" s="9">
        <f>D221</f>
        <v>12200</v>
      </c>
      <c r="E220" s="9">
        <f>E221</f>
        <v>4000</v>
      </c>
      <c r="F220" s="10">
        <f t="shared" si="4"/>
        <v>32.78688524590164</v>
      </c>
    </row>
    <row r="221" spans="1:6" s="22" customFormat="1" ht="14.25">
      <c r="A221" s="38" t="s">
        <v>82</v>
      </c>
      <c r="B221" s="11" t="s">
        <v>69</v>
      </c>
      <c r="C221" s="12" t="s">
        <v>125</v>
      </c>
      <c r="D221" s="13">
        <v>12200</v>
      </c>
      <c r="E221" s="13">
        <v>4000</v>
      </c>
      <c r="F221" s="14">
        <f>E221/D221*100</f>
        <v>32.78688524590164</v>
      </c>
    </row>
    <row r="222" spans="1:6" s="22" customFormat="1" ht="14.25">
      <c r="A222" s="38" t="s">
        <v>126</v>
      </c>
      <c r="B222" s="12" t="s">
        <v>127</v>
      </c>
      <c r="C222" s="12" t="s">
        <v>7</v>
      </c>
      <c r="D222" s="13">
        <f>D10-D138</f>
        <v>-154000</v>
      </c>
      <c r="E222" s="13">
        <f>E10-E138</f>
        <v>-70409.29000000004</v>
      </c>
      <c r="F222" s="14">
        <f>E222/D222*100</f>
        <v>45.7203181818182</v>
      </c>
    </row>
    <row r="223" spans="1:6" s="22" customFormat="1" ht="14.25">
      <c r="A223" s="36"/>
      <c r="B223" s="26"/>
      <c r="C223" s="26"/>
      <c r="D223" s="26"/>
      <c r="E223" s="26"/>
      <c r="F223" s="27"/>
    </row>
    <row r="224" spans="1:6" s="22" customFormat="1" ht="14.25">
      <c r="A224" s="36"/>
      <c r="B224" s="26"/>
      <c r="C224" s="26"/>
      <c r="D224" s="26"/>
      <c r="E224" s="26"/>
      <c r="F224" s="27"/>
    </row>
    <row r="225" spans="1:6" s="22" customFormat="1" ht="14.25">
      <c r="A225" s="36"/>
      <c r="B225" s="26"/>
      <c r="C225" s="26"/>
      <c r="D225" s="26"/>
      <c r="E225" s="26"/>
      <c r="F225" s="27"/>
    </row>
    <row r="226" spans="1:6" s="22" customFormat="1" ht="14.25">
      <c r="A226" s="36"/>
      <c r="B226" s="26"/>
      <c r="C226" s="26"/>
      <c r="D226" s="26"/>
      <c r="E226" s="26"/>
      <c r="F226" s="27"/>
    </row>
    <row r="227" spans="1:6" s="22" customFormat="1" ht="14.25">
      <c r="A227" s="36"/>
      <c r="B227" s="26"/>
      <c r="C227" s="26"/>
      <c r="D227" s="26"/>
      <c r="E227" s="26"/>
      <c r="F227" s="27"/>
    </row>
    <row r="228" spans="1:6" s="22" customFormat="1" ht="14.25">
      <c r="A228" s="36"/>
      <c r="B228" s="26"/>
      <c r="C228" s="26"/>
      <c r="D228" s="26"/>
      <c r="E228" s="26"/>
      <c r="F228" s="27"/>
    </row>
    <row r="229" spans="1:6" s="22" customFormat="1" ht="14.25">
      <c r="A229" s="36"/>
      <c r="B229" s="26"/>
      <c r="C229" s="26"/>
      <c r="D229" s="26"/>
      <c r="E229" s="26"/>
      <c r="F229" s="27"/>
    </row>
    <row r="230" spans="1:6" s="22" customFormat="1" ht="14.25">
      <c r="A230" s="36"/>
      <c r="B230" s="26"/>
      <c r="C230" s="26"/>
      <c r="D230" s="26"/>
      <c r="E230" s="26"/>
      <c r="F230" s="27"/>
    </row>
    <row r="231" spans="1:6" s="22" customFormat="1" ht="14.25">
      <c r="A231" s="36"/>
      <c r="B231" s="26"/>
      <c r="C231" s="26"/>
      <c r="D231" s="26"/>
      <c r="E231" s="26"/>
      <c r="F231" s="27"/>
    </row>
    <row r="232" spans="1:6" s="22" customFormat="1" ht="14.25">
      <c r="A232" s="36"/>
      <c r="B232" s="26"/>
      <c r="C232" s="26"/>
      <c r="D232" s="26"/>
      <c r="E232" s="26"/>
      <c r="F232" s="27"/>
    </row>
    <row r="233" spans="1:6" s="22" customFormat="1" ht="14.25">
      <c r="A233" s="36"/>
      <c r="B233" s="26"/>
      <c r="C233" s="26"/>
      <c r="D233" s="26"/>
      <c r="E233" s="26"/>
      <c r="F233" s="27"/>
    </row>
    <row r="234" spans="1:6" s="22" customFormat="1" ht="14.25">
      <c r="A234" s="36"/>
      <c r="B234" s="26"/>
      <c r="C234" s="26"/>
      <c r="D234" s="26"/>
      <c r="E234" s="26"/>
      <c r="F234" s="27"/>
    </row>
    <row r="235" spans="1:6" s="22" customFormat="1" ht="14.25">
      <c r="A235" s="36"/>
      <c r="B235" s="26"/>
      <c r="C235" s="26"/>
      <c r="D235" s="26"/>
      <c r="E235" s="26"/>
      <c r="F235" s="27"/>
    </row>
    <row r="236" spans="1:6" s="22" customFormat="1" ht="14.25">
      <c r="A236" s="36"/>
      <c r="B236" s="26"/>
      <c r="C236" s="26"/>
      <c r="D236" s="26"/>
      <c r="E236" s="26"/>
      <c r="F236" s="27"/>
    </row>
    <row r="237" spans="1:6" s="22" customFormat="1" ht="14.25">
      <c r="A237" s="36"/>
      <c r="B237" s="26"/>
      <c r="C237" s="26"/>
      <c r="D237" s="26"/>
      <c r="E237" s="26"/>
      <c r="F237" s="27"/>
    </row>
    <row r="238" spans="1:6" s="22" customFormat="1" ht="14.25">
      <c r="A238" s="36"/>
      <c r="B238" s="26"/>
      <c r="C238" s="26"/>
      <c r="D238" s="26"/>
      <c r="E238" s="26"/>
      <c r="F238" s="27"/>
    </row>
    <row r="239" spans="1:6" s="22" customFormat="1" ht="14.25">
      <c r="A239" s="36"/>
      <c r="B239" s="26"/>
      <c r="C239" s="26"/>
      <c r="D239" s="26"/>
      <c r="E239" s="26"/>
      <c r="F239" s="27"/>
    </row>
    <row r="240" spans="1:6" s="22" customFormat="1" ht="14.25">
      <c r="A240" s="36"/>
      <c r="B240" s="26"/>
      <c r="C240" s="26"/>
      <c r="D240" s="26"/>
      <c r="E240" s="26"/>
      <c r="F240" s="27"/>
    </row>
    <row r="241" spans="1:6" s="22" customFormat="1" ht="14.25">
      <c r="A241" s="36"/>
      <c r="B241" s="26"/>
      <c r="C241" s="26"/>
      <c r="D241" s="26"/>
      <c r="E241" s="26"/>
      <c r="F241" s="27"/>
    </row>
    <row r="242" spans="1:6" s="22" customFormat="1" ht="14.25">
      <c r="A242" s="36"/>
      <c r="B242" s="26"/>
      <c r="C242" s="26"/>
      <c r="D242" s="26"/>
      <c r="E242" s="26"/>
      <c r="F242" s="27"/>
    </row>
    <row r="243" spans="1:6" s="22" customFormat="1" ht="14.25">
      <c r="A243" s="36"/>
      <c r="B243" s="26"/>
      <c r="C243" s="26"/>
      <c r="D243" s="26"/>
      <c r="E243" s="26"/>
      <c r="F243" s="27"/>
    </row>
    <row r="244" spans="1:6" s="22" customFormat="1" ht="14.25">
      <c r="A244" s="36"/>
      <c r="B244" s="26"/>
      <c r="C244" s="26"/>
      <c r="D244" s="26"/>
      <c r="E244" s="26"/>
      <c r="F244" s="27"/>
    </row>
    <row r="245" spans="1:6" s="22" customFormat="1" ht="14.25">
      <c r="A245" s="36"/>
      <c r="B245" s="26"/>
      <c r="C245" s="26"/>
      <c r="D245" s="26"/>
      <c r="E245" s="26"/>
      <c r="F245" s="27"/>
    </row>
    <row r="246" spans="1:6" s="22" customFormat="1" ht="14.25">
      <c r="A246" s="36"/>
      <c r="B246" s="26"/>
      <c r="C246" s="26"/>
      <c r="D246" s="26"/>
      <c r="E246" s="26"/>
      <c r="F246" s="27"/>
    </row>
    <row r="247" spans="1:6" s="22" customFormat="1" ht="14.25">
      <c r="A247" s="36"/>
      <c r="B247" s="26"/>
      <c r="C247" s="26"/>
      <c r="D247" s="26"/>
      <c r="E247" s="26"/>
      <c r="F247" s="27"/>
    </row>
    <row r="248" spans="1:6" s="22" customFormat="1" ht="14.25">
      <c r="A248" s="36"/>
      <c r="B248" s="26"/>
      <c r="C248" s="26"/>
      <c r="D248" s="26"/>
      <c r="E248" s="26"/>
      <c r="F248" s="27"/>
    </row>
    <row r="249" spans="1:6" s="22" customFormat="1" ht="14.25">
      <c r="A249" s="36"/>
      <c r="B249" s="26"/>
      <c r="C249" s="26"/>
      <c r="D249" s="26"/>
      <c r="E249" s="26"/>
      <c r="F249" s="27"/>
    </row>
    <row r="250" spans="1:6" s="22" customFormat="1" ht="14.25">
      <c r="A250" s="36"/>
      <c r="B250" s="26"/>
      <c r="C250" s="26"/>
      <c r="D250" s="26"/>
      <c r="E250" s="26"/>
      <c r="F250" s="27"/>
    </row>
    <row r="251" spans="1:6" s="22" customFormat="1" ht="14.25">
      <c r="A251" s="36"/>
      <c r="B251" s="26"/>
      <c r="C251" s="26"/>
      <c r="D251" s="26"/>
      <c r="E251" s="26"/>
      <c r="F251" s="27"/>
    </row>
    <row r="252" spans="1:6" s="22" customFormat="1" ht="14.25">
      <c r="A252" s="36"/>
      <c r="B252" s="26"/>
      <c r="C252" s="26"/>
      <c r="D252" s="26"/>
      <c r="E252" s="26"/>
      <c r="F252" s="27"/>
    </row>
    <row r="253" spans="1:6" s="22" customFormat="1" ht="14.25">
      <c r="A253" s="36"/>
      <c r="B253" s="26"/>
      <c r="C253" s="26"/>
      <c r="D253" s="26"/>
      <c r="E253" s="26"/>
      <c r="F253" s="27"/>
    </row>
    <row r="254" spans="1:6" s="22" customFormat="1" ht="14.25">
      <c r="A254" s="36"/>
      <c r="B254" s="26"/>
      <c r="C254" s="26"/>
      <c r="D254" s="26"/>
      <c r="E254" s="26"/>
      <c r="F254" s="27"/>
    </row>
    <row r="255" spans="1:6" s="22" customFormat="1" ht="14.25">
      <c r="A255" s="36"/>
      <c r="B255" s="26"/>
      <c r="C255" s="26"/>
      <c r="D255" s="26"/>
      <c r="E255" s="26"/>
      <c r="F255" s="27"/>
    </row>
    <row r="256" spans="1:6" s="22" customFormat="1" ht="14.25">
      <c r="A256" s="36"/>
      <c r="B256" s="26"/>
      <c r="C256" s="26"/>
      <c r="D256" s="26"/>
      <c r="E256" s="26"/>
      <c r="F256" s="27"/>
    </row>
    <row r="257" spans="1:6" s="22" customFormat="1" ht="14.25">
      <c r="A257" s="36"/>
      <c r="B257" s="26"/>
      <c r="C257" s="26"/>
      <c r="D257" s="26"/>
      <c r="E257" s="26"/>
      <c r="F257" s="27"/>
    </row>
    <row r="258" spans="1:6" s="22" customFormat="1" ht="14.25">
      <c r="A258" s="36"/>
      <c r="B258" s="26"/>
      <c r="C258" s="26"/>
      <c r="D258" s="26"/>
      <c r="E258" s="26"/>
      <c r="F258" s="27"/>
    </row>
    <row r="259" spans="1:6" s="22" customFormat="1" ht="14.25">
      <c r="A259" s="36"/>
      <c r="B259" s="26"/>
      <c r="C259" s="26"/>
      <c r="D259" s="26"/>
      <c r="E259" s="26"/>
      <c r="F259" s="27"/>
    </row>
    <row r="260" spans="1:6" s="22" customFormat="1" ht="14.25">
      <c r="A260" s="36"/>
      <c r="B260" s="26"/>
      <c r="C260" s="26"/>
      <c r="D260" s="26"/>
      <c r="E260" s="26"/>
      <c r="F260" s="27"/>
    </row>
    <row r="261" spans="1:6" s="22" customFormat="1" ht="14.25">
      <c r="A261" s="36"/>
      <c r="B261" s="26"/>
      <c r="C261" s="26"/>
      <c r="D261" s="26"/>
      <c r="E261" s="26"/>
      <c r="F261" s="27"/>
    </row>
    <row r="262" spans="1:6" s="22" customFormat="1" ht="14.25">
      <c r="A262" s="36"/>
      <c r="B262" s="26"/>
      <c r="C262" s="26"/>
      <c r="D262" s="26"/>
      <c r="E262" s="26"/>
      <c r="F262" s="27"/>
    </row>
    <row r="263" spans="1:6" s="22" customFormat="1" ht="14.25">
      <c r="A263" s="36"/>
      <c r="B263" s="26"/>
      <c r="C263" s="26"/>
      <c r="D263" s="26"/>
      <c r="E263" s="26"/>
      <c r="F263" s="27"/>
    </row>
    <row r="264" spans="1:6" s="22" customFormat="1" ht="14.25">
      <c r="A264" s="36"/>
      <c r="B264" s="26"/>
      <c r="C264" s="26"/>
      <c r="D264" s="26"/>
      <c r="E264" s="26"/>
      <c r="F264" s="27"/>
    </row>
    <row r="265" spans="1:6" s="22" customFormat="1" ht="14.25">
      <c r="A265" s="36"/>
      <c r="B265" s="26"/>
      <c r="C265" s="26"/>
      <c r="D265" s="26"/>
      <c r="E265" s="26"/>
      <c r="F265" s="27"/>
    </row>
    <row r="266" spans="1:6" s="22" customFormat="1" ht="14.25">
      <c r="A266" s="36"/>
      <c r="B266" s="26"/>
      <c r="C266" s="26"/>
      <c r="D266" s="26"/>
      <c r="E266" s="26"/>
      <c r="F266" s="27"/>
    </row>
    <row r="267" spans="1:6" s="22" customFormat="1" ht="14.25">
      <c r="A267" s="36"/>
      <c r="B267" s="26"/>
      <c r="C267" s="26"/>
      <c r="D267" s="26"/>
      <c r="E267" s="26"/>
      <c r="F267" s="27"/>
    </row>
    <row r="268" spans="1:6" s="22" customFormat="1" ht="14.25">
      <c r="A268" s="36"/>
      <c r="B268" s="26"/>
      <c r="C268" s="26"/>
      <c r="D268" s="26"/>
      <c r="E268" s="26"/>
      <c r="F268" s="27"/>
    </row>
    <row r="269" spans="1:6" s="22" customFormat="1" ht="14.25">
      <c r="A269" s="36"/>
      <c r="B269" s="26"/>
      <c r="C269" s="26"/>
      <c r="D269" s="26"/>
      <c r="E269" s="26"/>
      <c r="F269" s="27"/>
    </row>
    <row r="270" spans="1:6" s="22" customFormat="1" ht="14.25">
      <c r="A270" s="36"/>
      <c r="B270" s="26"/>
      <c r="C270" s="26"/>
      <c r="D270" s="26"/>
      <c r="E270" s="26"/>
      <c r="F270" s="27"/>
    </row>
    <row r="271" spans="1:6" s="22" customFormat="1" ht="14.25">
      <c r="A271" s="36"/>
      <c r="B271" s="26"/>
      <c r="C271" s="26"/>
      <c r="D271" s="26"/>
      <c r="E271" s="26"/>
      <c r="F271" s="27"/>
    </row>
    <row r="272" spans="1:6" s="22" customFormat="1" ht="14.25">
      <c r="A272" s="36"/>
      <c r="B272" s="26"/>
      <c r="C272" s="26"/>
      <c r="D272" s="26"/>
      <c r="E272" s="26"/>
      <c r="F272" s="27"/>
    </row>
    <row r="273" spans="1:6" s="22" customFormat="1" ht="14.25">
      <c r="A273" s="36"/>
      <c r="B273" s="26"/>
      <c r="C273" s="26"/>
      <c r="D273" s="26"/>
      <c r="E273" s="26"/>
      <c r="F273" s="27"/>
    </row>
    <row r="274" spans="1:6" s="22" customFormat="1" ht="14.25">
      <c r="A274" s="36"/>
      <c r="B274" s="26"/>
      <c r="C274" s="26"/>
      <c r="D274" s="26"/>
      <c r="E274" s="26"/>
      <c r="F274" s="27"/>
    </row>
    <row r="275" spans="1:6" s="22" customFormat="1" ht="14.25">
      <c r="A275" s="36"/>
      <c r="B275" s="26"/>
      <c r="C275" s="26"/>
      <c r="D275" s="26"/>
      <c r="E275" s="26"/>
      <c r="F275" s="27"/>
    </row>
    <row r="276" spans="1:6" s="22" customFormat="1" ht="14.25">
      <c r="A276" s="36"/>
      <c r="B276" s="26"/>
      <c r="C276" s="26"/>
      <c r="D276" s="26"/>
      <c r="E276" s="26"/>
      <c r="F276" s="27"/>
    </row>
    <row r="277" spans="1:6" s="22" customFormat="1" ht="14.25">
      <c r="A277" s="36"/>
      <c r="B277" s="26"/>
      <c r="C277" s="26"/>
      <c r="D277" s="26"/>
      <c r="E277" s="26"/>
      <c r="F277" s="27"/>
    </row>
    <row r="278" spans="1:6" s="22" customFormat="1" ht="14.25">
      <c r="A278" s="36"/>
      <c r="B278" s="26"/>
      <c r="C278" s="26"/>
      <c r="D278" s="26"/>
      <c r="E278" s="26"/>
      <c r="F278" s="27"/>
    </row>
    <row r="279" spans="1:6" s="22" customFormat="1" ht="14.25">
      <c r="A279" s="36"/>
      <c r="B279" s="26"/>
      <c r="C279" s="26"/>
      <c r="D279" s="26"/>
      <c r="E279" s="26"/>
      <c r="F279" s="27"/>
    </row>
    <row r="280" spans="1:6" s="22" customFormat="1" ht="14.25">
      <c r="A280" s="36"/>
      <c r="B280" s="26"/>
      <c r="C280" s="26"/>
      <c r="D280" s="26"/>
      <c r="E280" s="26"/>
      <c r="F280" s="27"/>
    </row>
    <row r="281" spans="1:6" s="22" customFormat="1" ht="14.25">
      <c r="A281" s="36"/>
      <c r="B281" s="26"/>
      <c r="C281" s="26"/>
      <c r="D281" s="26"/>
      <c r="E281" s="26"/>
      <c r="F281" s="27"/>
    </row>
    <row r="282" spans="1:6" s="22" customFormat="1" ht="14.25">
      <c r="A282" s="36"/>
      <c r="B282" s="26"/>
      <c r="C282" s="26"/>
      <c r="D282" s="26"/>
      <c r="E282" s="26"/>
      <c r="F282" s="27"/>
    </row>
    <row r="283" spans="1:6" s="22" customFormat="1" ht="14.25">
      <c r="A283" s="36"/>
      <c r="B283" s="26"/>
      <c r="C283" s="26"/>
      <c r="D283" s="26"/>
      <c r="E283" s="26"/>
      <c r="F283" s="27"/>
    </row>
    <row r="284" spans="1:6" s="22" customFormat="1" ht="14.25">
      <c r="A284" s="36"/>
      <c r="B284" s="26"/>
      <c r="C284" s="26"/>
      <c r="D284" s="26"/>
      <c r="E284" s="26"/>
      <c r="F284" s="27"/>
    </row>
    <row r="285" spans="1:6" s="22" customFormat="1" ht="14.25">
      <c r="A285" s="36"/>
      <c r="B285" s="26"/>
      <c r="C285" s="26"/>
      <c r="D285" s="26"/>
      <c r="E285" s="26"/>
      <c r="F285" s="27"/>
    </row>
    <row r="286" spans="1:6" s="22" customFormat="1" ht="14.25">
      <c r="A286" s="36"/>
      <c r="B286" s="26"/>
      <c r="C286" s="26"/>
      <c r="D286" s="26"/>
      <c r="E286" s="26"/>
      <c r="F286" s="27"/>
    </row>
    <row r="287" spans="1:6" s="22" customFormat="1" ht="14.25">
      <c r="A287" s="36"/>
      <c r="B287" s="26"/>
      <c r="C287" s="26"/>
      <c r="D287" s="26"/>
      <c r="E287" s="26"/>
      <c r="F287" s="27"/>
    </row>
    <row r="288" spans="1:6" s="22" customFormat="1" ht="14.25">
      <c r="A288" s="36"/>
      <c r="B288" s="26"/>
      <c r="C288" s="26"/>
      <c r="D288" s="26"/>
      <c r="E288" s="26"/>
      <c r="F288" s="27"/>
    </row>
    <row r="289" spans="1:6" s="22" customFormat="1" ht="14.25">
      <c r="A289" s="36"/>
      <c r="B289" s="26"/>
      <c r="C289" s="26"/>
      <c r="D289" s="26"/>
      <c r="E289" s="26"/>
      <c r="F289" s="27"/>
    </row>
    <row r="290" spans="1:6" s="22" customFormat="1" ht="14.25">
      <c r="A290" s="36"/>
      <c r="B290" s="26"/>
      <c r="C290" s="26"/>
      <c r="D290" s="26"/>
      <c r="E290" s="26"/>
      <c r="F290" s="27"/>
    </row>
    <row r="291" spans="1:6" s="22" customFormat="1" ht="14.25">
      <c r="A291" s="36"/>
      <c r="B291" s="26"/>
      <c r="C291" s="26"/>
      <c r="D291" s="26"/>
      <c r="E291" s="26"/>
      <c r="F291" s="27"/>
    </row>
    <row r="292" spans="1:6" s="22" customFormat="1" ht="14.25">
      <c r="A292" s="36"/>
      <c r="B292" s="26"/>
      <c r="C292" s="26"/>
      <c r="D292" s="26"/>
      <c r="E292" s="26"/>
      <c r="F292" s="27"/>
    </row>
    <row r="293" spans="1:6" s="22" customFormat="1" ht="14.25">
      <c r="A293" s="36"/>
      <c r="B293" s="26"/>
      <c r="C293" s="26"/>
      <c r="D293" s="26"/>
      <c r="E293" s="26"/>
      <c r="F293" s="27"/>
    </row>
    <row r="294" spans="1:6" s="22" customFormat="1" ht="14.25">
      <c r="A294" s="36"/>
      <c r="B294" s="26"/>
      <c r="C294" s="26"/>
      <c r="D294" s="26"/>
      <c r="E294" s="26"/>
      <c r="F294" s="27"/>
    </row>
    <row r="295" spans="1:6" s="22" customFormat="1" ht="14.25">
      <c r="A295" s="36"/>
      <c r="B295" s="26"/>
      <c r="C295" s="26"/>
      <c r="D295" s="26"/>
      <c r="E295" s="26"/>
      <c r="F295" s="27"/>
    </row>
    <row r="296" spans="1:6" s="22" customFormat="1" ht="14.25">
      <c r="A296" s="36"/>
      <c r="B296" s="16"/>
      <c r="C296" s="16"/>
      <c r="D296" s="61"/>
      <c r="E296" s="61"/>
      <c r="F296" s="27"/>
    </row>
    <row r="297" spans="1:6" s="22" customFormat="1" ht="15.75" customHeight="1">
      <c r="A297" s="64" t="s">
        <v>128</v>
      </c>
      <c r="B297" s="64"/>
      <c r="C297" s="64"/>
      <c r="D297" s="68"/>
      <c r="E297" s="68"/>
      <c r="F297" s="64"/>
    </row>
    <row r="298" spans="1:6" s="22" customFormat="1" ht="14.25">
      <c r="A298" s="36"/>
      <c r="B298" s="28"/>
      <c r="C298" s="28"/>
      <c r="D298" s="50"/>
      <c r="E298" s="50"/>
      <c r="F298" s="50"/>
    </row>
    <row r="299" spans="1:6" s="22" customFormat="1" ht="22.5">
      <c r="A299" s="51" t="s">
        <v>1</v>
      </c>
      <c r="B299" s="51" t="s">
        <v>2</v>
      </c>
      <c r="C299" s="51" t="s">
        <v>3</v>
      </c>
      <c r="D299" s="58" t="s">
        <v>281</v>
      </c>
      <c r="E299" s="58" t="s">
        <v>282</v>
      </c>
      <c r="F299" s="51" t="s">
        <v>149</v>
      </c>
    </row>
    <row r="300" spans="1:6" s="49" customFormat="1" ht="14.25">
      <c r="A300" s="48">
        <v>1</v>
      </c>
      <c r="B300" s="25">
        <v>2</v>
      </c>
      <c r="C300" s="25">
        <v>3</v>
      </c>
      <c r="D300" s="25">
        <v>4</v>
      </c>
      <c r="E300" s="25">
        <v>5</v>
      </c>
      <c r="F300" s="25">
        <v>6</v>
      </c>
    </row>
    <row r="301" spans="1:6" s="22" customFormat="1" ht="14.25">
      <c r="A301" s="46" t="s">
        <v>129</v>
      </c>
      <c r="B301" s="8" t="s">
        <v>130</v>
      </c>
      <c r="C301" s="8" t="s">
        <v>7</v>
      </c>
      <c r="D301" s="9">
        <f>D304</f>
        <v>154000</v>
      </c>
      <c r="E301" s="9">
        <f>E304</f>
        <v>70409.29000000004</v>
      </c>
      <c r="F301" s="9">
        <v>0</v>
      </c>
    </row>
    <row r="302" spans="1:6" s="22" customFormat="1" ht="36">
      <c r="A302" s="37" t="s">
        <v>131</v>
      </c>
      <c r="B302" s="12" t="s">
        <v>132</v>
      </c>
      <c r="C302" s="12" t="s">
        <v>7</v>
      </c>
      <c r="D302" s="13">
        <v>0</v>
      </c>
      <c r="E302" s="13">
        <v>0</v>
      </c>
      <c r="F302" s="13">
        <v>0</v>
      </c>
    </row>
    <row r="303" spans="1:6" s="22" customFormat="1" ht="24">
      <c r="A303" s="37" t="s">
        <v>133</v>
      </c>
      <c r="B303" s="12" t="s">
        <v>134</v>
      </c>
      <c r="C303" s="12" t="s">
        <v>7</v>
      </c>
      <c r="D303" s="13"/>
      <c r="E303" s="13">
        <v>0</v>
      </c>
      <c r="F303" s="13">
        <v>0</v>
      </c>
    </row>
    <row r="304" spans="1:6" s="22" customFormat="1" ht="14.25">
      <c r="A304" s="46" t="s">
        <v>135</v>
      </c>
      <c r="B304" s="8" t="s">
        <v>136</v>
      </c>
      <c r="C304" s="8"/>
      <c r="D304" s="9">
        <f>D305+D308</f>
        <v>154000</v>
      </c>
      <c r="E304" s="9">
        <f>E305+E308</f>
        <v>70409.29000000004</v>
      </c>
      <c r="F304" s="9">
        <v>0</v>
      </c>
    </row>
    <row r="305" spans="1:6" s="22" customFormat="1" ht="15" customHeight="1">
      <c r="A305" s="46" t="s">
        <v>137</v>
      </c>
      <c r="B305" s="8" t="s">
        <v>138</v>
      </c>
      <c r="C305" s="8"/>
      <c r="D305" s="9">
        <f>D306+D307</f>
        <v>-5784865</v>
      </c>
      <c r="E305" s="9">
        <f>E306+E307</f>
        <v>-1616436.46</v>
      </c>
      <c r="F305" s="9">
        <v>0</v>
      </c>
    </row>
    <row r="306" spans="1:6" s="22" customFormat="1" ht="24">
      <c r="A306" s="37" t="s">
        <v>139</v>
      </c>
      <c r="B306" s="11" t="s">
        <v>138</v>
      </c>
      <c r="C306" s="12" t="s">
        <v>140</v>
      </c>
      <c r="D306" s="13">
        <v>0</v>
      </c>
      <c r="E306" s="13">
        <v>0</v>
      </c>
      <c r="F306" s="13">
        <v>0</v>
      </c>
    </row>
    <row r="307" spans="1:6" s="22" customFormat="1" ht="14.25">
      <c r="A307" s="37" t="s">
        <v>141</v>
      </c>
      <c r="B307" s="11" t="s">
        <v>138</v>
      </c>
      <c r="C307" s="12" t="s">
        <v>142</v>
      </c>
      <c r="D307" s="13">
        <f>-D10</f>
        <v>-5784865</v>
      </c>
      <c r="E307" s="13">
        <v>-1616436.46</v>
      </c>
      <c r="F307" s="13">
        <v>0</v>
      </c>
    </row>
    <row r="308" spans="1:6" s="22" customFormat="1" ht="14.25">
      <c r="A308" s="46" t="s">
        <v>143</v>
      </c>
      <c r="B308" s="8" t="s">
        <v>144</v>
      </c>
      <c r="C308" s="8"/>
      <c r="D308" s="9">
        <f>D309+D310</f>
        <v>5938865</v>
      </c>
      <c r="E308" s="9">
        <f>E309+E310</f>
        <v>1686845.75</v>
      </c>
      <c r="F308" s="9">
        <v>0</v>
      </c>
    </row>
    <row r="309" spans="1:6" s="22" customFormat="1" ht="24">
      <c r="A309" s="37" t="s">
        <v>145</v>
      </c>
      <c r="B309" s="11" t="s">
        <v>144</v>
      </c>
      <c r="C309" s="12" t="s">
        <v>146</v>
      </c>
      <c r="D309" s="13">
        <v>0</v>
      </c>
      <c r="E309" s="13">
        <v>0</v>
      </c>
      <c r="F309" s="13">
        <v>0</v>
      </c>
    </row>
    <row r="310" spans="1:6" s="22" customFormat="1" ht="14.25">
      <c r="A310" s="37" t="s">
        <v>147</v>
      </c>
      <c r="B310" s="11" t="s">
        <v>144</v>
      </c>
      <c r="C310" s="12" t="s">
        <v>148</v>
      </c>
      <c r="D310" s="13">
        <f>D138</f>
        <v>5938865</v>
      </c>
      <c r="E310" s="13">
        <v>1686845.75</v>
      </c>
      <c r="F310" s="13">
        <v>0</v>
      </c>
    </row>
  </sheetData>
  <sheetProtection/>
  <mergeCells count="5">
    <mergeCell ref="A134:F134"/>
    <mergeCell ref="A297:F29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2014-03-17T09:35:11Z</cp:lastPrinted>
  <dcterms:created xsi:type="dcterms:W3CDTF">2012-10-12T10:34:13Z</dcterms:created>
  <dcterms:modified xsi:type="dcterms:W3CDTF">2014-07-07T07:25:15Z</dcterms:modified>
  <cp:category/>
  <cp:version/>
  <cp:contentType/>
  <cp:contentStatus/>
</cp:coreProperties>
</file>