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<sst xmlns="http://schemas.openxmlformats.org/spreadsheetml/2006/main" count="366" uniqueCount="207">
  <si>
    <t>на 01.06.2012</t>
  </si>
  <si>
    <t>Наименование финансового органа:</t>
  </si>
  <si>
    <t>Финансовый отдел администрации Красноармейского района Чувашской Республики</t>
  </si>
  <si>
    <t>Наименование бюджета:</t>
  </si>
  <si>
    <t>Периодичность: месячная</t>
  </si>
  <si>
    <t>Единица измерения: 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</si>
  <si>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</si>
  <si>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</si>
  <si>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</si>
  <si>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</si>
  <si>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</si>
  <si>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</si>
  <si>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</si>
  <si>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</si>
  <si>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</si>
  <si>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</si>
  <si>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</si>
  <si>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</si>
  <si>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</si>
  <si>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</si>
  <si>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</si>
  <si>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</si>
  <si>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</si>
  <si>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</si>
  <si>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</si>
  <si>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</si>
  <si>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</si>
  <si>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</si>
  <si>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</si>
  <si>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</si>
  <si>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</si>
  <si>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</si>
  <si>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</si>
  <si>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</si>
  <si>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</si>
  <si>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</si>
  <si>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</si>
  <si>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</si>
  <si>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</si>
  <si>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</si>
  <si>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</si>
  <si>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</si>
  <si>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</si>
  <si>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</si>
  <si>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</si>
  <si>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</si>
  <si>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</si>
  <si>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</si>
  <si>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</si>
  <si>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</si>
  <si>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</si>
  <si>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</si>
  <si>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</si>
  <si>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</si>
  <si>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</si>
  <si>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</si>
  <si>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</si>
  <si>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</si>
  <si>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</si>
  <si>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</si>
  <si>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</si>
  <si>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</si>
  <si>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</si>
  <si>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</si>
  <si>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</si>
  <si>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</si>
  <si>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</si>
  <si>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</si>
  <si>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</si>
  <si>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</si>
  <si>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</si>
  <si>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</si>
  <si>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</si>
  <si>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</si>
  <si>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</si>
  <si>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</si>
  <si>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</si>
  <si>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</si>
  <si>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</si>
  <si>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</si>
  <si>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</si>
  <si>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</si>
  <si>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</si>
  <si>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</si>
  <si>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</si>
  <si>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</si>
  <si>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</si>
  <si>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</si>
  <si>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</si>
  <si>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</si>
  <si>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</si>
  <si>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</si>
  <si>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</si>
  <si>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</si>
  <si>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Арендная плата за пользование имуществом</t>
  </si>
  <si>
    <t>00001040000000000224</t>
  </si>
  <si>
    <t xml:space="preserve">    Прочие работы, услуги</t>
  </si>
  <si>
    <t>00001040000000000226</t>
  </si>
  <si>
    <t xml:space="preserve">    Увеличение стоимости материальных запасов</t>
  </si>
  <si>
    <t>00001040000000000340</t>
  </si>
  <si>
    <t xml:space="preserve">    Прочие расходы</t>
  </si>
  <si>
    <t>00001070000000000290</t>
  </si>
  <si>
    <t>00001110000000000290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</si>
  <si>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</si>
  <si>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</si>
  <si>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</si>
  <si>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</si>
  <si>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</si>
  <si>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 xml:space="preserve">    Работы, услуги по содержанию имущества</t>
  </si>
  <si>
    <t>00004090000000000225</t>
  </si>
  <si>
    <t>00004120000000000226</t>
  </si>
  <si>
    <t xml:space="preserve">    Увеличение стоимости основных средств</t>
  </si>
  <si>
    <t>00005010000000000310</t>
  </si>
  <si>
    <t>00005030000000000223</t>
  </si>
  <si>
    <t>00005030000000000226</t>
  </si>
  <si>
    <t>00005030000000000340</t>
  </si>
  <si>
    <t>00006030000000000226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</si>
  <si>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</si>
  <si>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</si>
  <si>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</si>
  <si>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</si>
  <si>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</si>
  <si>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</si>
  <si>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</si>
  <si>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</si>
  <si>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</si>
  <si>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</si>
  <si>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</si>
  <si>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</si>
  <si>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</si>
  <si>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</si>
  <si>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</si>
  <si>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</si>
  <si>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</si>
  <si>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</si>
  <si>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</si>
  <si>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</si>
  <si>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</si>
  <si>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</si>
  <si>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</si>
  <si>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</si>
  <si>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</si>
  <si>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</si>
  <si>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</si>
  <si>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</si>
  <si>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</si>
  <si>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</si>
  <si>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</si>
  <si>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</si>
  <si>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</si>
  <si>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</si>
  <si>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 xml:space="preserve">    Земельный налог</t>
  </si>
  <si>
    <t>10606</t>
  </si>
  <si>
    <t>108</t>
  </si>
  <si>
    <t>109</t>
  </si>
  <si>
    <t>ГОСУДАРСТВЕННАЯ ПОШЛИНА</t>
  </si>
  <si>
    <t>НЕНАЛОГОВЫЕ ДОХОДЫ</t>
  </si>
  <si>
    <t>БЕЗВОЗМЕЗДНЫЕ ПОСТУПЛЕНИЯ</t>
  </si>
  <si>
    <t>202</t>
  </si>
  <si>
    <t>111</t>
  </si>
  <si>
    <t>106</t>
  </si>
  <si>
    <t>10503</t>
  </si>
  <si>
    <t>ОТЧЕТ ОБ ИСПОЛНЕНИИ  БЮДЖЕТА ИСАКОВСКОГО СЕЛЬСКОГО ПОСЕЛЕНИЯ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</si>
  <si>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</si>
  <si>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 И СБОРАМ И ИНЫМ ОБЯЗАТЕЛЬНЫМ ПЛАТЕЖАМ</t>
  </si>
  <si>
    <t>114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</si>
  <si>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</si>
  <si>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</si>
  <si>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</si>
  <si>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</si>
  <si>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</si>
  <si>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</si>
  <si>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</si>
  <si>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</si>
  <si>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</si>
  <si>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</si>
  <si>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</si>
  <si>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</si>
  <si>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</si>
  <si>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</si>
  <si>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</si>
  <si>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</si>
  <si>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</si>
  <si>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</si>
  <si>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Благоустройство</t>
  </si>
  <si>
    <t>0503</t>
  </si>
  <si>
    <t xml:space="preserve">Культура и кинематография </t>
  </si>
  <si>
    <t>0800</t>
  </si>
  <si>
    <t xml:space="preserve">Культура 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</si>
  <si>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</si>
  <si>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</si>
  <si>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</si>
  <si>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</si>
  <si>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</si>
  <si>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</si>
  <si>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</si>
  <si>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</si>
  <si>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</si>
  <si>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0107</t>
  </si>
  <si>
    <t>Обеспечение проведения выборов и референдумов</t>
  </si>
  <si>
    <t>0501</t>
  </si>
  <si>
    <t>Жилищное хозяйство</t>
  </si>
  <si>
    <t>Охрана окружающей среды</t>
  </si>
  <si>
    <t>0600</t>
  </si>
  <si>
    <t>0603</t>
  </si>
  <si>
    <t>Охрана объектов растительного и животного мира и среды их обитания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</si>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</sst>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top" wrapText="1"/>
    </xf>
    <xf numFmtId="49" fontId="8" fillId="33" borderId="0" xfId="0" applyNumberFormat="1" applyFont="1" applyFill="1" applyAlignment="1">
      <alignment vertical="top" wrapText="1"/>
    </xf>
    <xf numFmtId="0" fontId="1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vertical="top" wrapText="1"/>
    </xf>
    <xf numFmtId="0" fontId="11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9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center" shrinkToFit="1"/>
    </xf>
    <xf numFmtId="49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center" shrinkToFit="1"/>
    </xf>
    <xf numFmtId="4" fontId="11" fillId="33" borderId="11" xfId="0" applyNumberFormat="1" applyFont="1" applyFill="1" applyBorder="1" applyAlignment="1">
      <alignment horizontal="right" shrinkToFit="1"/>
    </xf>
    <xf numFmtId="0" fontId="11" fillId="33" borderId="12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vertical="center" shrinkToFit="1"/>
    </xf>
    <xf numFmtId="168" fontId="11" fillId="33" borderId="11" xfId="0" applyNumberFormat="1" applyFont="1" applyFill="1" applyBorder="1" applyAlignment="1">
      <alignment horizontal="right" shrinkToFi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wrapText="1"/>
    </xf>
    <xf numFmtId="49" fontId="10" fillId="33" borderId="11" xfId="0" applyNumberFormat="1" applyFont="1" applyFill="1" applyBorder="1" applyAlignment="1">
      <alignment horizont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9.57421875" style="0" hidden="1" customWidth="1"/>
    <col min="5" max="6" width="15.7109375" style="0" hidden="1" customWidth="1"/>
    <col min="7" max="7" width="4.00390625" style="0" hidden="1" customWidth="1"/>
    <col min="8" max="11" width="15.7109375" style="0" hidden="1" customWidth="1"/>
    <col min="12" max="12" width="15.7109375" style="0" customWidth="1"/>
    <col min="13" max="13" width="2.28125" style="0" hidden="1" customWidth="1"/>
    <col min="14" max="16" width="15.7109375" style="0" hidden="1" customWidth="1"/>
    <col min="17" max="17" width="6.28125" style="0" hidden="1" customWidth="1"/>
    <col min="18" max="21" width="15.7109375" style="0" hidden="1" customWidth="1"/>
    <col min="22" max="22" width="14.00390625" style="0" customWidth="1"/>
    <col min="23" max="23" width="7.1406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49" t="s">
        <v>162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4.2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11"/>
      <c r="T4" s="11"/>
      <c r="U4" s="11"/>
      <c r="V4" s="12"/>
      <c r="W4" s="13"/>
    </row>
    <row r="5" spans="1:23" ht="15" hidden="1">
      <c r="A5" s="14" t="s">
        <v>1</v>
      </c>
      <c r="B5" s="15"/>
      <c r="C5" s="15"/>
      <c r="D5" s="16"/>
      <c r="E5" s="16"/>
      <c r="F5" s="16"/>
      <c r="G5" s="16"/>
      <c r="H5" s="14"/>
      <c r="I5" s="14"/>
      <c r="J5" s="14"/>
      <c r="K5" s="14"/>
      <c r="L5" s="14"/>
      <c r="M5" s="14"/>
      <c r="N5" s="17"/>
      <c r="O5" s="17"/>
      <c r="P5" s="17"/>
      <c r="Q5" s="17"/>
      <c r="R5" s="17"/>
      <c r="S5" s="17"/>
      <c r="T5" s="17"/>
      <c r="U5" s="17"/>
      <c r="V5" s="12"/>
      <c r="W5" s="18"/>
    </row>
    <row r="6" spans="1:23" ht="15" hidden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9"/>
      <c r="O6" s="19"/>
      <c r="P6" s="19"/>
      <c r="Q6" s="19"/>
      <c r="R6" s="19"/>
      <c r="S6" s="19"/>
      <c r="T6" s="19"/>
      <c r="U6" s="19"/>
      <c r="V6" s="20"/>
      <c r="W6" s="21"/>
    </row>
    <row r="7" spans="1:23" ht="15" hidden="1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2"/>
      <c r="O7" s="22"/>
      <c r="P7" s="22"/>
      <c r="Q7" s="22"/>
      <c r="R7" s="22"/>
      <c r="S7" s="22"/>
      <c r="T7" s="22"/>
      <c r="U7" s="22"/>
      <c r="V7" s="12"/>
      <c r="W7" s="23"/>
    </row>
    <row r="8" spans="1:23" ht="15" hidden="1">
      <c r="A8" s="14" t="s">
        <v>4</v>
      </c>
      <c r="B8" s="15"/>
      <c r="C8" s="15"/>
      <c r="D8" s="16"/>
      <c r="E8" s="16"/>
      <c r="F8" s="16"/>
      <c r="G8" s="16"/>
      <c r="H8" s="14"/>
      <c r="I8" s="14"/>
      <c r="J8" s="14"/>
      <c r="K8" s="14"/>
      <c r="L8" s="14"/>
      <c r="M8" s="14"/>
      <c r="N8" s="17"/>
      <c r="O8" s="17"/>
      <c r="P8" s="17"/>
      <c r="Q8" s="17"/>
      <c r="R8" s="17"/>
      <c r="S8" s="17"/>
      <c r="T8" s="17"/>
      <c r="U8" s="17"/>
      <c r="V8" s="20"/>
      <c r="W8" s="21"/>
    </row>
    <row r="9" spans="1:23" ht="15" hidden="1">
      <c r="A9" s="14" t="s">
        <v>5</v>
      </c>
      <c r="B9" s="15"/>
      <c r="C9" s="15"/>
      <c r="D9" s="16"/>
      <c r="E9" s="16"/>
      <c r="F9" s="16"/>
      <c r="G9" s="16"/>
      <c r="H9" s="14"/>
      <c r="I9" s="14"/>
      <c r="J9" s="14"/>
      <c r="K9" s="14"/>
      <c r="L9" s="14"/>
      <c r="M9" s="14"/>
      <c r="N9" s="17"/>
      <c r="O9" s="17"/>
      <c r="P9" s="17"/>
      <c r="Q9" s="17"/>
      <c r="R9" s="17"/>
      <c r="S9" s="17"/>
      <c r="T9" s="17"/>
      <c r="U9" s="17"/>
      <c r="V9" s="20"/>
      <c r="W9" s="24"/>
    </row>
    <row r="10" spans="1:23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7"/>
      <c r="N10" s="17"/>
      <c r="O10" s="17"/>
      <c r="P10" s="17"/>
      <c r="Q10" s="17"/>
      <c r="R10" s="17"/>
      <c r="S10" s="17"/>
      <c r="T10" s="17"/>
      <c r="U10" s="17"/>
      <c r="V10" s="20"/>
      <c r="W10" s="24"/>
    </row>
    <row r="11" spans="1:23" ht="15" customHeight="1">
      <c r="A11" s="53" t="s">
        <v>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ht="40.5" customHeight="1">
      <c r="A13" s="54" t="s">
        <v>7</v>
      </c>
      <c r="B13" s="54" t="s">
        <v>8</v>
      </c>
      <c r="C13" s="54" t="s">
        <v>9</v>
      </c>
      <c r="D13" s="42" t="s">
        <v>10</v>
      </c>
      <c r="E13" s="43"/>
      <c r="F13" s="43"/>
      <c r="G13" s="43"/>
      <c r="H13" s="43"/>
      <c r="I13" s="43"/>
      <c r="J13" s="43"/>
      <c r="K13" s="43"/>
      <c r="L13" s="43"/>
      <c r="M13" s="44"/>
      <c r="N13" s="45" t="s">
        <v>11</v>
      </c>
      <c r="O13" s="46"/>
      <c r="P13" s="46"/>
      <c r="Q13" s="46"/>
      <c r="R13" s="46"/>
      <c r="S13" s="46"/>
      <c r="T13" s="46"/>
      <c r="U13" s="46"/>
      <c r="V13" s="46"/>
      <c r="W13" s="47"/>
    </row>
    <row r="14" spans="1:23" ht="25.5" customHeight="1" hidden="1">
      <c r="A14" s="55"/>
      <c r="B14" s="55"/>
      <c r="C14" s="55"/>
      <c r="D14" s="28" t="s">
        <v>12</v>
      </c>
      <c r="E14" s="28" t="s">
        <v>13</v>
      </c>
      <c r="F14" s="28" t="s">
        <v>14</v>
      </c>
      <c r="G14" s="28" t="s">
        <v>15</v>
      </c>
      <c r="H14" s="28" t="s">
        <v>16</v>
      </c>
      <c r="I14" s="29" t="s">
        <v>17</v>
      </c>
      <c r="J14" s="29" t="s">
        <v>18</v>
      </c>
      <c r="K14" s="29" t="s">
        <v>19</v>
      </c>
      <c r="L14" s="29" t="s">
        <v>20</v>
      </c>
      <c r="M14" s="28" t="s">
        <v>21</v>
      </c>
      <c r="N14" s="28" t="s">
        <v>12</v>
      </c>
      <c r="O14" s="28" t="s">
        <v>13</v>
      </c>
      <c r="P14" s="28" t="s">
        <v>22</v>
      </c>
      <c r="Q14" s="28" t="s">
        <v>15</v>
      </c>
      <c r="R14" s="28" t="s">
        <v>16</v>
      </c>
      <c r="S14" s="29" t="s">
        <v>17</v>
      </c>
      <c r="T14" s="29" t="s">
        <v>18</v>
      </c>
      <c r="U14" s="29" t="s">
        <v>19</v>
      </c>
      <c r="V14" s="29" t="s">
        <v>20</v>
      </c>
      <c r="W14" s="28" t="s">
        <v>21</v>
      </c>
    </row>
    <row r="15" spans="1:23" ht="14.25" customHeight="1">
      <c r="A15" s="29" t="s">
        <v>23</v>
      </c>
      <c r="B15" s="29" t="s">
        <v>24</v>
      </c>
      <c r="C15" s="29">
        <v>2</v>
      </c>
      <c r="D15" s="29" t="s">
        <v>26</v>
      </c>
      <c r="E15" s="29" t="s">
        <v>27</v>
      </c>
      <c r="F15" s="29" t="s">
        <v>28</v>
      </c>
      <c r="G15" s="29" t="s">
        <v>29</v>
      </c>
      <c r="H15" s="29" t="s">
        <v>30</v>
      </c>
      <c r="I15" s="29" t="s">
        <v>31</v>
      </c>
      <c r="J15" s="29" t="s">
        <v>32</v>
      </c>
      <c r="K15" s="29" t="s">
        <v>33</v>
      </c>
      <c r="L15" s="29">
        <v>3</v>
      </c>
      <c r="M15" s="29" t="s">
        <v>34</v>
      </c>
      <c r="N15" s="29" t="s">
        <v>35</v>
      </c>
      <c r="O15" s="29" t="s">
        <v>36</v>
      </c>
      <c r="P15" s="29" t="s">
        <v>37</v>
      </c>
      <c r="Q15" s="29" t="s">
        <v>38</v>
      </c>
      <c r="R15" s="29" t="s">
        <v>39</v>
      </c>
      <c r="S15" s="29" t="s">
        <v>40</v>
      </c>
      <c r="T15" s="29" t="s">
        <v>41</v>
      </c>
      <c r="U15" s="29" t="s">
        <v>42</v>
      </c>
      <c r="V15" s="29">
        <v>4</v>
      </c>
      <c r="W15" s="29">
        <v>5</v>
      </c>
    </row>
    <row r="16" spans="1:23" ht="24.75">
      <c r="A16" s="30" t="s">
        <v>43</v>
      </c>
      <c r="B16" s="31" t="s">
        <v>44</v>
      </c>
      <c r="C16" s="31" t="s">
        <v>45</v>
      </c>
      <c r="D16" s="32">
        <v>4952338.01</v>
      </c>
      <c r="E16" s="32">
        <v>0</v>
      </c>
      <c r="F16" s="32">
        <v>4952338.01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f>L17+L41</f>
        <v>4952338.01</v>
      </c>
      <c r="M16" s="32">
        <f aca="true" t="shared" si="0" ref="M16:V16">M17+M41</f>
        <v>0</v>
      </c>
      <c r="N16" s="32">
        <f t="shared" si="0"/>
        <v>2192551.9</v>
      </c>
      <c r="O16" s="32">
        <f t="shared" si="0"/>
        <v>0</v>
      </c>
      <c r="P16" s="32">
        <f t="shared" si="0"/>
        <v>2192551.9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t="shared" si="0"/>
        <v>0</v>
      </c>
      <c r="V16" s="32">
        <f t="shared" si="0"/>
        <v>2192551.9</v>
      </c>
      <c r="W16" s="35">
        <f>V16/L16*100</f>
        <v>44.2730664904676</v>
      </c>
    </row>
    <row r="17" spans="1:23" ht="15">
      <c r="A17" s="30" t="s">
        <v>147</v>
      </c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>
        <f>L18+L35</f>
        <v>856100</v>
      </c>
      <c r="M17" s="32">
        <f aca="true" t="shared" si="1" ref="M17:V17">M18+M35</f>
        <v>0</v>
      </c>
      <c r="N17" s="32">
        <f t="shared" si="1"/>
        <v>395933.89</v>
      </c>
      <c r="O17" s="32">
        <f t="shared" si="1"/>
        <v>0</v>
      </c>
      <c r="P17" s="32">
        <f t="shared" si="1"/>
        <v>395933.89</v>
      </c>
      <c r="Q17" s="32">
        <f t="shared" si="1"/>
        <v>0</v>
      </c>
      <c r="R17" s="32">
        <f t="shared" si="1"/>
        <v>0</v>
      </c>
      <c r="S17" s="32">
        <f t="shared" si="1"/>
        <v>0</v>
      </c>
      <c r="T17" s="32">
        <f t="shared" si="1"/>
        <v>0</v>
      </c>
      <c r="U17" s="32">
        <f t="shared" si="1"/>
        <v>0</v>
      </c>
      <c r="V17" s="32">
        <f t="shared" si="1"/>
        <v>395933.89</v>
      </c>
      <c r="W17" s="35">
        <f aca="true" t="shared" si="2" ref="W17:W46">V17/L17*100</f>
        <v>46.248556243429505</v>
      </c>
    </row>
    <row r="18" spans="1:23" ht="15">
      <c r="A18" s="30" t="s">
        <v>148</v>
      </c>
      <c r="B18" s="31"/>
      <c r="C18" s="31"/>
      <c r="D18" s="32"/>
      <c r="E18" s="32"/>
      <c r="F18" s="32"/>
      <c r="G18" s="32"/>
      <c r="H18" s="32"/>
      <c r="I18" s="32"/>
      <c r="J18" s="32"/>
      <c r="K18" s="32"/>
      <c r="L18" s="32">
        <f>L19+L23+L26+L31+L33</f>
        <v>727100</v>
      </c>
      <c r="M18" s="32">
        <f aca="true" t="shared" si="3" ref="M18:V18">M19+M23+M26+M31+M33</f>
        <v>0</v>
      </c>
      <c r="N18" s="32">
        <f t="shared" si="3"/>
        <v>282289.22</v>
      </c>
      <c r="O18" s="32">
        <f t="shared" si="3"/>
        <v>0</v>
      </c>
      <c r="P18" s="32">
        <f t="shared" si="3"/>
        <v>282289.22</v>
      </c>
      <c r="Q18" s="32">
        <f t="shared" si="3"/>
        <v>0</v>
      </c>
      <c r="R18" s="32">
        <f t="shared" si="3"/>
        <v>0</v>
      </c>
      <c r="S18" s="32">
        <f t="shared" si="3"/>
        <v>0</v>
      </c>
      <c r="T18" s="32">
        <f t="shared" si="3"/>
        <v>0</v>
      </c>
      <c r="U18" s="32">
        <f t="shared" si="3"/>
        <v>0</v>
      </c>
      <c r="V18" s="32">
        <f t="shared" si="3"/>
        <v>282289.22</v>
      </c>
      <c r="W18" s="35">
        <f t="shared" si="2"/>
        <v>38.82398844725622</v>
      </c>
    </row>
    <row r="19" spans="1:23" ht="15">
      <c r="A19" s="30" t="s">
        <v>149</v>
      </c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>
        <f>SUM(L20:L22)</f>
        <v>213500</v>
      </c>
      <c r="M19" s="32">
        <f aca="true" t="shared" si="4" ref="M19:V19">SUM(M20:M22)</f>
        <v>0</v>
      </c>
      <c r="N19" s="32">
        <f t="shared" si="4"/>
        <v>103719.5</v>
      </c>
      <c r="O19" s="32">
        <f t="shared" si="4"/>
        <v>0</v>
      </c>
      <c r="P19" s="32">
        <f t="shared" si="4"/>
        <v>103719.5</v>
      </c>
      <c r="Q19" s="32">
        <f t="shared" si="4"/>
        <v>0</v>
      </c>
      <c r="R19" s="32">
        <f t="shared" si="4"/>
        <v>0</v>
      </c>
      <c r="S19" s="32">
        <f t="shared" si="4"/>
        <v>0</v>
      </c>
      <c r="T19" s="32">
        <f t="shared" si="4"/>
        <v>0</v>
      </c>
      <c r="U19" s="32">
        <f t="shared" si="4"/>
        <v>0</v>
      </c>
      <c r="V19" s="32">
        <f t="shared" si="4"/>
        <v>103719.5</v>
      </c>
      <c r="W19" s="35">
        <f t="shared" si="2"/>
        <v>48.58056206088993</v>
      </c>
    </row>
    <row r="20" spans="1:23" ht="60.75">
      <c r="A20" s="33" t="s">
        <v>46</v>
      </c>
      <c r="B20" s="34" t="s">
        <v>44</v>
      </c>
      <c r="C20" s="31" t="s">
        <v>47</v>
      </c>
      <c r="D20" s="32">
        <v>211950</v>
      </c>
      <c r="E20" s="32">
        <v>0</v>
      </c>
      <c r="F20" s="32">
        <v>211950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211950</v>
      </c>
      <c r="M20" s="32">
        <v>0</v>
      </c>
      <c r="N20" s="32">
        <v>101909.31</v>
      </c>
      <c r="O20" s="32">
        <v>0</v>
      </c>
      <c r="P20" s="32">
        <v>101909.31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101909.31</v>
      </c>
      <c r="W20" s="35">
        <f t="shared" si="2"/>
        <v>48.08176928520878</v>
      </c>
    </row>
    <row r="21" spans="1:23" ht="84.75">
      <c r="A21" s="33" t="s">
        <v>48</v>
      </c>
      <c r="B21" s="34" t="s">
        <v>44</v>
      </c>
      <c r="C21" s="31" t="s">
        <v>49</v>
      </c>
      <c r="D21" s="32">
        <v>1550</v>
      </c>
      <c r="E21" s="32">
        <v>0</v>
      </c>
      <c r="F21" s="32">
        <v>1550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1550</v>
      </c>
      <c r="M21" s="32">
        <v>0</v>
      </c>
      <c r="N21" s="32">
        <v>1778.55</v>
      </c>
      <c r="O21" s="32">
        <v>0</v>
      </c>
      <c r="P21" s="32">
        <v>1778.55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1778.55</v>
      </c>
      <c r="W21" s="35">
        <f t="shared" si="2"/>
        <v>114.74516129032257</v>
      </c>
    </row>
    <row r="22" spans="1:23" ht="36.75">
      <c r="A22" s="33" t="s">
        <v>50</v>
      </c>
      <c r="B22" s="34" t="s">
        <v>44</v>
      </c>
      <c r="C22" s="31" t="s">
        <v>51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31.64</v>
      </c>
      <c r="O22" s="32">
        <v>0</v>
      </c>
      <c r="P22" s="32">
        <v>31.64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31.64</v>
      </c>
      <c r="W22" s="35">
        <v>0</v>
      </c>
    </row>
    <row r="23" spans="1:23" ht="15">
      <c r="A23" s="33" t="s">
        <v>52</v>
      </c>
      <c r="B23" s="34"/>
      <c r="C23" s="31" t="s">
        <v>161</v>
      </c>
      <c r="D23" s="32"/>
      <c r="E23" s="32"/>
      <c r="F23" s="32"/>
      <c r="G23" s="32"/>
      <c r="H23" s="32"/>
      <c r="I23" s="32"/>
      <c r="J23" s="32"/>
      <c r="K23" s="32"/>
      <c r="L23" s="32">
        <f>L24+L25</f>
        <v>19900</v>
      </c>
      <c r="M23" s="32">
        <f aca="true" t="shared" si="5" ref="M23:V23">M24+M25</f>
        <v>0</v>
      </c>
      <c r="N23" s="32">
        <f t="shared" si="5"/>
        <v>1125.94</v>
      </c>
      <c r="O23" s="32">
        <f t="shared" si="5"/>
        <v>0</v>
      </c>
      <c r="P23" s="32">
        <f t="shared" si="5"/>
        <v>1125.94</v>
      </c>
      <c r="Q23" s="32">
        <f t="shared" si="5"/>
        <v>0</v>
      </c>
      <c r="R23" s="32">
        <f t="shared" si="5"/>
        <v>0</v>
      </c>
      <c r="S23" s="32">
        <f t="shared" si="5"/>
        <v>0</v>
      </c>
      <c r="T23" s="32">
        <f t="shared" si="5"/>
        <v>0</v>
      </c>
      <c r="U23" s="32">
        <f t="shared" si="5"/>
        <v>0</v>
      </c>
      <c r="V23" s="32">
        <f t="shared" si="5"/>
        <v>1125.94</v>
      </c>
      <c r="W23" s="35">
        <f t="shared" si="2"/>
        <v>5.657989949748744</v>
      </c>
    </row>
    <row r="24" spans="1:23" ht="15">
      <c r="A24" s="33" t="s">
        <v>52</v>
      </c>
      <c r="B24" s="34" t="s">
        <v>44</v>
      </c>
      <c r="C24" s="31" t="s">
        <v>53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1515.91</v>
      </c>
      <c r="O24" s="32">
        <v>0</v>
      </c>
      <c r="P24" s="32">
        <v>1515.91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1515.91</v>
      </c>
      <c r="W24" s="35">
        <v>0</v>
      </c>
    </row>
    <row r="25" spans="1:23" ht="24.75">
      <c r="A25" s="33" t="s">
        <v>54</v>
      </c>
      <c r="B25" s="34" t="s">
        <v>44</v>
      </c>
      <c r="C25" s="31" t="s">
        <v>55</v>
      </c>
      <c r="D25" s="32">
        <v>19900</v>
      </c>
      <c r="E25" s="32">
        <v>0</v>
      </c>
      <c r="F25" s="32">
        <v>19900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19900</v>
      </c>
      <c r="M25" s="32">
        <v>0</v>
      </c>
      <c r="N25" s="32">
        <v>-389.97</v>
      </c>
      <c r="O25" s="32">
        <v>0</v>
      </c>
      <c r="P25" s="32">
        <v>-389.97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-389.97</v>
      </c>
      <c r="W25" s="35">
        <f t="shared" si="2"/>
        <v>-1.9596482412060305</v>
      </c>
    </row>
    <row r="26" spans="1:23" ht="15">
      <c r="A26" s="33" t="s">
        <v>150</v>
      </c>
      <c r="B26" s="34"/>
      <c r="C26" s="31" t="s">
        <v>160</v>
      </c>
      <c r="D26" s="32"/>
      <c r="E26" s="32"/>
      <c r="F26" s="32"/>
      <c r="G26" s="32"/>
      <c r="H26" s="32"/>
      <c r="I26" s="32"/>
      <c r="J26" s="32"/>
      <c r="K26" s="32"/>
      <c r="L26" s="32">
        <f>L27+L28</f>
        <v>477200</v>
      </c>
      <c r="M26" s="32">
        <f aca="true" t="shared" si="6" ref="M26:V26">M27+M28</f>
        <v>0</v>
      </c>
      <c r="N26" s="32">
        <f t="shared" si="6"/>
        <v>172175.78</v>
      </c>
      <c r="O26" s="32">
        <f t="shared" si="6"/>
        <v>0</v>
      </c>
      <c r="P26" s="32">
        <f t="shared" si="6"/>
        <v>172175.78</v>
      </c>
      <c r="Q26" s="32">
        <f t="shared" si="6"/>
        <v>0</v>
      </c>
      <c r="R26" s="32">
        <f t="shared" si="6"/>
        <v>0</v>
      </c>
      <c r="S26" s="32">
        <f t="shared" si="6"/>
        <v>0</v>
      </c>
      <c r="T26" s="32">
        <f t="shared" si="6"/>
        <v>0</v>
      </c>
      <c r="U26" s="32">
        <f t="shared" si="6"/>
        <v>0</v>
      </c>
      <c r="V26" s="32">
        <f t="shared" si="6"/>
        <v>172175.78</v>
      </c>
      <c r="W26" s="35">
        <f t="shared" si="2"/>
        <v>36.08042330259849</v>
      </c>
    </row>
    <row r="27" spans="1:23" ht="36.75">
      <c r="A27" s="33" t="s">
        <v>56</v>
      </c>
      <c r="B27" s="34" t="s">
        <v>44</v>
      </c>
      <c r="C27" s="31" t="s">
        <v>57</v>
      </c>
      <c r="D27" s="32">
        <v>64300</v>
      </c>
      <c r="E27" s="32">
        <v>0</v>
      </c>
      <c r="F27" s="32">
        <v>64300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64300</v>
      </c>
      <c r="M27" s="32">
        <v>0</v>
      </c>
      <c r="N27" s="32">
        <v>11701.84</v>
      </c>
      <c r="O27" s="32">
        <v>0</v>
      </c>
      <c r="P27" s="32">
        <v>11701.84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11701.84</v>
      </c>
      <c r="W27" s="35">
        <f t="shared" si="2"/>
        <v>18.19881804043546</v>
      </c>
    </row>
    <row r="28" spans="1:23" ht="15">
      <c r="A28" s="33" t="s">
        <v>151</v>
      </c>
      <c r="B28" s="34"/>
      <c r="C28" s="31" t="s">
        <v>152</v>
      </c>
      <c r="D28" s="32"/>
      <c r="E28" s="32"/>
      <c r="F28" s="32"/>
      <c r="G28" s="32"/>
      <c r="H28" s="32"/>
      <c r="I28" s="32"/>
      <c r="J28" s="32"/>
      <c r="K28" s="32"/>
      <c r="L28" s="32">
        <f>L29+L30</f>
        <v>412900</v>
      </c>
      <c r="M28" s="32">
        <f aca="true" t="shared" si="7" ref="M28:V28">M29+M30</f>
        <v>0</v>
      </c>
      <c r="N28" s="32">
        <f t="shared" si="7"/>
        <v>160473.94</v>
      </c>
      <c r="O28" s="32">
        <f t="shared" si="7"/>
        <v>0</v>
      </c>
      <c r="P28" s="32">
        <f t="shared" si="7"/>
        <v>160473.94</v>
      </c>
      <c r="Q28" s="32">
        <f t="shared" si="7"/>
        <v>0</v>
      </c>
      <c r="R28" s="32">
        <f t="shared" si="7"/>
        <v>0</v>
      </c>
      <c r="S28" s="32">
        <f t="shared" si="7"/>
        <v>0</v>
      </c>
      <c r="T28" s="32">
        <f t="shared" si="7"/>
        <v>0</v>
      </c>
      <c r="U28" s="32">
        <f t="shared" si="7"/>
        <v>0</v>
      </c>
      <c r="V28" s="32">
        <f t="shared" si="7"/>
        <v>160473.94</v>
      </c>
      <c r="W28" s="35">
        <f t="shared" si="2"/>
        <v>38.8650859772342</v>
      </c>
    </row>
    <row r="29" spans="1:23" ht="48.75">
      <c r="A29" s="33" t="s">
        <v>58</v>
      </c>
      <c r="B29" s="34" t="s">
        <v>44</v>
      </c>
      <c r="C29" s="31" t="s">
        <v>59</v>
      </c>
      <c r="D29" s="32">
        <v>404500</v>
      </c>
      <c r="E29" s="32">
        <v>0</v>
      </c>
      <c r="F29" s="32">
        <v>404500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404500</v>
      </c>
      <c r="M29" s="32">
        <v>0</v>
      </c>
      <c r="N29" s="32">
        <v>153997.94</v>
      </c>
      <c r="O29" s="32">
        <v>0</v>
      </c>
      <c r="P29" s="32">
        <v>153997.94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153997.94</v>
      </c>
      <c r="W29" s="35">
        <f t="shared" si="2"/>
        <v>38.07118417799753</v>
      </c>
    </row>
    <row r="30" spans="1:23" ht="48.75">
      <c r="A30" s="33" t="s">
        <v>60</v>
      </c>
      <c r="B30" s="34" t="s">
        <v>44</v>
      </c>
      <c r="C30" s="31" t="s">
        <v>61</v>
      </c>
      <c r="D30" s="32">
        <v>8400</v>
      </c>
      <c r="E30" s="32">
        <v>0</v>
      </c>
      <c r="F30" s="32">
        <v>8400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8400</v>
      </c>
      <c r="M30" s="32">
        <v>0</v>
      </c>
      <c r="N30" s="32">
        <v>6476</v>
      </c>
      <c r="O30" s="32">
        <v>0</v>
      </c>
      <c r="P30" s="32">
        <v>6476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6476</v>
      </c>
      <c r="W30" s="35">
        <f t="shared" si="2"/>
        <v>77.09523809523809</v>
      </c>
    </row>
    <row r="31" spans="1:23" ht="15">
      <c r="A31" s="33" t="s">
        <v>155</v>
      </c>
      <c r="B31" s="34"/>
      <c r="C31" s="31" t="s">
        <v>153</v>
      </c>
      <c r="D31" s="32"/>
      <c r="E31" s="32"/>
      <c r="F31" s="32"/>
      <c r="G31" s="32"/>
      <c r="H31" s="32"/>
      <c r="I31" s="32"/>
      <c r="J31" s="32"/>
      <c r="K31" s="32"/>
      <c r="L31" s="32">
        <f>L32</f>
        <v>16500</v>
      </c>
      <c r="M31" s="32">
        <f aca="true" t="shared" si="8" ref="M31:V31">M32</f>
        <v>0</v>
      </c>
      <c r="N31" s="32">
        <f t="shared" si="8"/>
        <v>5240</v>
      </c>
      <c r="O31" s="32">
        <f t="shared" si="8"/>
        <v>0</v>
      </c>
      <c r="P31" s="32">
        <f t="shared" si="8"/>
        <v>5240</v>
      </c>
      <c r="Q31" s="32">
        <f t="shared" si="8"/>
        <v>0</v>
      </c>
      <c r="R31" s="32">
        <f t="shared" si="8"/>
        <v>0</v>
      </c>
      <c r="S31" s="32">
        <f t="shared" si="8"/>
        <v>0</v>
      </c>
      <c r="T31" s="32">
        <f t="shared" si="8"/>
        <v>0</v>
      </c>
      <c r="U31" s="32">
        <f t="shared" si="8"/>
        <v>0</v>
      </c>
      <c r="V31" s="32">
        <f t="shared" si="8"/>
        <v>5240</v>
      </c>
      <c r="W31" s="35">
        <f t="shared" si="2"/>
        <v>31.757575757575758</v>
      </c>
    </row>
    <row r="32" spans="1:23" ht="51.75" customHeight="1">
      <c r="A32" s="33" t="s">
        <v>62</v>
      </c>
      <c r="B32" s="34" t="s">
        <v>44</v>
      </c>
      <c r="C32" s="31" t="s">
        <v>63</v>
      </c>
      <c r="D32" s="32">
        <v>16500</v>
      </c>
      <c r="E32" s="32">
        <v>0</v>
      </c>
      <c r="F32" s="32">
        <v>16500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16500</v>
      </c>
      <c r="M32" s="32">
        <v>0</v>
      </c>
      <c r="N32" s="32">
        <v>5240</v>
      </c>
      <c r="O32" s="32">
        <v>0</v>
      </c>
      <c r="P32" s="32">
        <v>5240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5240</v>
      </c>
      <c r="W32" s="35">
        <f t="shared" si="2"/>
        <v>31.757575757575758</v>
      </c>
    </row>
    <row r="33" spans="1:23" ht="26.25" customHeight="1">
      <c r="A33" s="33" t="s">
        <v>164</v>
      </c>
      <c r="B33" s="34"/>
      <c r="C33" s="31" t="s">
        <v>154</v>
      </c>
      <c r="D33" s="32"/>
      <c r="E33" s="32"/>
      <c r="F33" s="32"/>
      <c r="G33" s="32"/>
      <c r="H33" s="32"/>
      <c r="I33" s="32"/>
      <c r="J33" s="32"/>
      <c r="K33" s="32"/>
      <c r="L33" s="32">
        <f>L34</f>
        <v>0</v>
      </c>
      <c r="M33" s="32">
        <f aca="true" t="shared" si="9" ref="M33:V33">M34</f>
        <v>0</v>
      </c>
      <c r="N33" s="32">
        <f t="shared" si="9"/>
        <v>28</v>
      </c>
      <c r="O33" s="32">
        <f t="shared" si="9"/>
        <v>0</v>
      </c>
      <c r="P33" s="32">
        <f t="shared" si="9"/>
        <v>28</v>
      </c>
      <c r="Q33" s="32">
        <f t="shared" si="9"/>
        <v>0</v>
      </c>
      <c r="R33" s="32">
        <f t="shared" si="9"/>
        <v>0</v>
      </c>
      <c r="S33" s="32">
        <f t="shared" si="9"/>
        <v>0</v>
      </c>
      <c r="T33" s="32">
        <f t="shared" si="9"/>
        <v>0</v>
      </c>
      <c r="U33" s="32">
        <f t="shared" si="9"/>
        <v>0</v>
      </c>
      <c r="V33" s="32">
        <f t="shared" si="9"/>
        <v>28</v>
      </c>
      <c r="W33" s="35">
        <v>0</v>
      </c>
    </row>
    <row r="34" spans="1:23" ht="24.75">
      <c r="A34" s="33" t="s">
        <v>64</v>
      </c>
      <c r="B34" s="34" t="s">
        <v>44</v>
      </c>
      <c r="C34" s="31" t="s">
        <v>65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28</v>
      </c>
      <c r="O34" s="32">
        <v>0</v>
      </c>
      <c r="P34" s="32">
        <v>28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28</v>
      </c>
      <c r="W34" s="35">
        <v>0</v>
      </c>
    </row>
    <row r="35" spans="1:23" ht="15">
      <c r="A35" s="33" t="s">
        <v>156</v>
      </c>
      <c r="B35" s="34"/>
      <c r="C35" s="31" t="s">
        <v>33</v>
      </c>
      <c r="D35" s="32"/>
      <c r="E35" s="32"/>
      <c r="F35" s="32"/>
      <c r="G35" s="32"/>
      <c r="H35" s="32"/>
      <c r="I35" s="32"/>
      <c r="J35" s="32"/>
      <c r="K35" s="32"/>
      <c r="L35" s="32">
        <f>L36+L39</f>
        <v>129000</v>
      </c>
      <c r="M35" s="32">
        <f aca="true" t="shared" si="10" ref="M35:V35">M36+M39</f>
        <v>0</v>
      </c>
      <c r="N35" s="32">
        <f t="shared" si="10"/>
        <v>113644.67000000001</v>
      </c>
      <c r="O35" s="32">
        <f t="shared" si="10"/>
        <v>0</v>
      </c>
      <c r="P35" s="32">
        <f t="shared" si="10"/>
        <v>113644.67000000001</v>
      </c>
      <c r="Q35" s="32">
        <f t="shared" si="10"/>
        <v>0</v>
      </c>
      <c r="R35" s="32">
        <f t="shared" si="10"/>
        <v>0</v>
      </c>
      <c r="S35" s="32">
        <f t="shared" si="10"/>
        <v>0</v>
      </c>
      <c r="T35" s="32">
        <f t="shared" si="10"/>
        <v>0</v>
      </c>
      <c r="U35" s="32">
        <f t="shared" si="10"/>
        <v>0</v>
      </c>
      <c r="V35" s="32">
        <f t="shared" si="10"/>
        <v>113644.67000000001</v>
      </c>
      <c r="W35" s="35">
        <f t="shared" si="2"/>
        <v>88.09664341085272</v>
      </c>
    </row>
    <row r="36" spans="1:23" ht="36.75">
      <c r="A36" s="33" t="s">
        <v>163</v>
      </c>
      <c r="B36" s="34"/>
      <c r="C36" s="31" t="s">
        <v>159</v>
      </c>
      <c r="D36" s="32"/>
      <c r="E36" s="32"/>
      <c r="F36" s="32"/>
      <c r="G36" s="32"/>
      <c r="H36" s="32"/>
      <c r="I36" s="32"/>
      <c r="J36" s="32"/>
      <c r="K36" s="32"/>
      <c r="L36" s="32">
        <f>L37+L38</f>
        <v>49000</v>
      </c>
      <c r="M36" s="32">
        <f aca="true" t="shared" si="11" ref="M36:V36">M37+M38</f>
        <v>0</v>
      </c>
      <c r="N36" s="32">
        <f t="shared" si="11"/>
        <v>37429.840000000004</v>
      </c>
      <c r="O36" s="32">
        <f t="shared" si="11"/>
        <v>0</v>
      </c>
      <c r="P36" s="32">
        <f t="shared" si="11"/>
        <v>37429.840000000004</v>
      </c>
      <c r="Q36" s="32">
        <f t="shared" si="11"/>
        <v>0</v>
      </c>
      <c r="R36" s="32">
        <f t="shared" si="11"/>
        <v>0</v>
      </c>
      <c r="S36" s="32">
        <f t="shared" si="11"/>
        <v>0</v>
      </c>
      <c r="T36" s="32">
        <f t="shared" si="11"/>
        <v>0</v>
      </c>
      <c r="U36" s="32">
        <f t="shared" si="11"/>
        <v>0</v>
      </c>
      <c r="V36" s="32">
        <f t="shared" si="11"/>
        <v>37429.840000000004</v>
      </c>
      <c r="W36" s="35">
        <f t="shared" si="2"/>
        <v>76.38742857142859</v>
      </c>
    </row>
    <row r="37" spans="1:23" ht="60.75">
      <c r="A37" s="33" t="s">
        <v>66</v>
      </c>
      <c r="B37" s="34" t="s">
        <v>44</v>
      </c>
      <c r="C37" s="31" t="s">
        <v>67</v>
      </c>
      <c r="D37" s="32">
        <v>14000</v>
      </c>
      <c r="E37" s="32">
        <v>0</v>
      </c>
      <c r="F37" s="32">
        <v>14000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14000</v>
      </c>
      <c r="M37" s="32">
        <v>0</v>
      </c>
      <c r="N37" s="32">
        <v>2401.15</v>
      </c>
      <c r="O37" s="32">
        <v>0</v>
      </c>
      <c r="P37" s="32">
        <v>2401.15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2401.15</v>
      </c>
      <c r="W37" s="35">
        <f t="shared" si="2"/>
        <v>17.15107142857143</v>
      </c>
    </row>
    <row r="38" spans="1:23" ht="48.75">
      <c r="A38" s="33" t="s">
        <v>68</v>
      </c>
      <c r="B38" s="34" t="s">
        <v>44</v>
      </c>
      <c r="C38" s="31" t="s">
        <v>69</v>
      </c>
      <c r="D38" s="32">
        <v>35000</v>
      </c>
      <c r="E38" s="32">
        <v>0</v>
      </c>
      <c r="F38" s="32">
        <v>35000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35000</v>
      </c>
      <c r="M38" s="32">
        <v>0</v>
      </c>
      <c r="N38" s="32">
        <v>35028.69</v>
      </c>
      <c r="O38" s="32">
        <v>0</v>
      </c>
      <c r="P38" s="32">
        <v>35028.69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35028.69</v>
      </c>
      <c r="W38" s="35">
        <f t="shared" si="2"/>
        <v>100.08197142857142</v>
      </c>
    </row>
    <row r="39" spans="1:23" ht="24.75">
      <c r="A39" s="33" t="s">
        <v>206</v>
      </c>
      <c r="B39" s="34"/>
      <c r="C39" s="31" t="s">
        <v>165</v>
      </c>
      <c r="D39" s="32"/>
      <c r="E39" s="32"/>
      <c r="F39" s="32"/>
      <c r="G39" s="32"/>
      <c r="H39" s="32"/>
      <c r="I39" s="32"/>
      <c r="J39" s="32"/>
      <c r="K39" s="32"/>
      <c r="L39" s="32">
        <f>L40</f>
        <v>80000</v>
      </c>
      <c r="M39" s="32">
        <f aca="true" t="shared" si="12" ref="M39:V39">M40</f>
        <v>0</v>
      </c>
      <c r="N39" s="32">
        <f t="shared" si="12"/>
        <v>76214.83</v>
      </c>
      <c r="O39" s="32">
        <f t="shared" si="12"/>
        <v>0</v>
      </c>
      <c r="P39" s="32">
        <f t="shared" si="12"/>
        <v>76214.83</v>
      </c>
      <c r="Q39" s="32">
        <f t="shared" si="12"/>
        <v>0</v>
      </c>
      <c r="R39" s="32">
        <f t="shared" si="12"/>
        <v>0</v>
      </c>
      <c r="S39" s="32">
        <f t="shared" si="12"/>
        <v>0</v>
      </c>
      <c r="T39" s="32">
        <f t="shared" si="12"/>
        <v>0</v>
      </c>
      <c r="U39" s="32">
        <f t="shared" si="12"/>
        <v>0</v>
      </c>
      <c r="V39" s="32">
        <f t="shared" si="12"/>
        <v>76214.83</v>
      </c>
      <c r="W39" s="35">
        <f t="shared" si="2"/>
        <v>95.26853750000001</v>
      </c>
    </row>
    <row r="40" spans="1:23" ht="36.75">
      <c r="A40" s="33" t="s">
        <v>70</v>
      </c>
      <c r="B40" s="34" t="s">
        <v>44</v>
      </c>
      <c r="C40" s="31" t="s">
        <v>71</v>
      </c>
      <c r="D40" s="32">
        <v>80000</v>
      </c>
      <c r="E40" s="32">
        <v>0</v>
      </c>
      <c r="F40" s="32">
        <v>80000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80000</v>
      </c>
      <c r="M40" s="32">
        <v>0</v>
      </c>
      <c r="N40" s="32">
        <v>76214.83</v>
      </c>
      <c r="O40" s="32">
        <v>0</v>
      </c>
      <c r="P40" s="32">
        <v>76214.83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76214.83</v>
      </c>
      <c r="W40" s="35">
        <f t="shared" si="2"/>
        <v>95.26853750000001</v>
      </c>
    </row>
    <row r="41" spans="1:23" ht="15">
      <c r="A41" s="33" t="s">
        <v>157</v>
      </c>
      <c r="B41" s="34"/>
      <c r="C41" s="31" t="s">
        <v>158</v>
      </c>
      <c r="D41" s="32"/>
      <c r="E41" s="32"/>
      <c r="F41" s="32"/>
      <c r="G41" s="32"/>
      <c r="H41" s="32"/>
      <c r="I41" s="32"/>
      <c r="J41" s="32"/>
      <c r="K41" s="32"/>
      <c r="L41" s="32">
        <f>SUM(L42:L46)</f>
        <v>4096238.01</v>
      </c>
      <c r="M41" s="32">
        <f aca="true" t="shared" si="13" ref="M41:V41">SUM(M42:M46)</f>
        <v>0</v>
      </c>
      <c r="N41" s="32">
        <f t="shared" si="13"/>
        <v>1796618.01</v>
      </c>
      <c r="O41" s="32">
        <f t="shared" si="13"/>
        <v>0</v>
      </c>
      <c r="P41" s="32">
        <f t="shared" si="13"/>
        <v>1796618.01</v>
      </c>
      <c r="Q41" s="32">
        <f t="shared" si="13"/>
        <v>0</v>
      </c>
      <c r="R41" s="32">
        <f t="shared" si="13"/>
        <v>0</v>
      </c>
      <c r="S41" s="32">
        <f t="shared" si="13"/>
        <v>0</v>
      </c>
      <c r="T41" s="32">
        <f t="shared" si="13"/>
        <v>0</v>
      </c>
      <c r="U41" s="32">
        <f t="shared" si="13"/>
        <v>0</v>
      </c>
      <c r="V41" s="32">
        <f t="shared" si="13"/>
        <v>1796618.01</v>
      </c>
      <c r="W41" s="35">
        <f t="shared" si="2"/>
        <v>43.86019576045094</v>
      </c>
    </row>
    <row r="42" spans="1:23" ht="24.75">
      <c r="A42" s="33" t="s">
        <v>72</v>
      </c>
      <c r="B42" s="34" t="s">
        <v>44</v>
      </c>
      <c r="C42" s="31" t="s">
        <v>73</v>
      </c>
      <c r="D42" s="32">
        <v>1954900</v>
      </c>
      <c r="E42" s="32">
        <v>0</v>
      </c>
      <c r="F42" s="32">
        <v>1954900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1954900</v>
      </c>
      <c r="M42" s="32">
        <v>0</v>
      </c>
      <c r="N42" s="32">
        <v>808180</v>
      </c>
      <c r="O42" s="32">
        <v>0</v>
      </c>
      <c r="P42" s="32">
        <v>808180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808180</v>
      </c>
      <c r="W42" s="35">
        <f t="shared" si="2"/>
        <v>41.3412450764745</v>
      </c>
    </row>
    <row r="43" spans="1:23" ht="30.75" customHeight="1">
      <c r="A43" s="33" t="s">
        <v>74</v>
      </c>
      <c r="B43" s="34" t="s">
        <v>44</v>
      </c>
      <c r="C43" s="31" t="s">
        <v>75</v>
      </c>
      <c r="D43" s="32">
        <v>780900</v>
      </c>
      <c r="E43" s="32">
        <v>0</v>
      </c>
      <c r="F43" s="32">
        <v>780900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780900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5">
        <f t="shared" si="2"/>
        <v>0</v>
      </c>
    </row>
    <row r="44" spans="1:23" ht="15">
      <c r="A44" s="33" t="s">
        <v>76</v>
      </c>
      <c r="B44" s="34" t="s">
        <v>44</v>
      </c>
      <c r="C44" s="31" t="s">
        <v>77</v>
      </c>
      <c r="D44" s="32">
        <v>1034500</v>
      </c>
      <c r="E44" s="32">
        <v>0</v>
      </c>
      <c r="F44" s="32">
        <v>1034500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1034500</v>
      </c>
      <c r="M44" s="32">
        <v>0</v>
      </c>
      <c r="N44" s="32">
        <v>662500</v>
      </c>
      <c r="O44" s="32">
        <v>0</v>
      </c>
      <c r="P44" s="32">
        <v>662500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662500</v>
      </c>
      <c r="W44" s="35">
        <f t="shared" si="2"/>
        <v>64.04059932334462</v>
      </c>
    </row>
    <row r="45" spans="1:23" ht="36.75">
      <c r="A45" s="33" t="s">
        <v>78</v>
      </c>
      <c r="B45" s="34" t="s">
        <v>44</v>
      </c>
      <c r="C45" s="31" t="s">
        <v>79</v>
      </c>
      <c r="D45" s="32">
        <v>49300</v>
      </c>
      <c r="E45" s="32">
        <v>0</v>
      </c>
      <c r="F45" s="32">
        <v>49300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49300</v>
      </c>
      <c r="M45" s="32">
        <v>0</v>
      </c>
      <c r="N45" s="32">
        <v>49300</v>
      </c>
      <c r="O45" s="32">
        <v>0</v>
      </c>
      <c r="P45" s="32">
        <v>49300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49300</v>
      </c>
      <c r="W45" s="35">
        <f t="shared" si="2"/>
        <v>100</v>
      </c>
    </row>
    <row r="46" spans="1:23" ht="24.75">
      <c r="A46" s="33" t="s">
        <v>80</v>
      </c>
      <c r="B46" s="34" t="s">
        <v>44</v>
      </c>
      <c r="C46" s="31" t="s">
        <v>81</v>
      </c>
      <c r="D46" s="32">
        <v>276638.01</v>
      </c>
      <c r="E46" s="32">
        <v>0</v>
      </c>
      <c r="F46" s="32">
        <v>276638.01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276638.01</v>
      </c>
      <c r="M46" s="32">
        <v>0</v>
      </c>
      <c r="N46" s="32">
        <v>276638.01</v>
      </c>
      <c r="O46" s="32">
        <v>0</v>
      </c>
      <c r="P46" s="32">
        <v>276638.01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276638.01</v>
      </c>
      <c r="W46" s="35">
        <f t="shared" si="2"/>
        <v>100</v>
      </c>
    </row>
    <row r="47" spans="1:23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36" customHeight="1">
      <c r="A48" s="48"/>
      <c r="B48" s="48"/>
      <c r="C48" s="48"/>
      <c r="D48" s="48"/>
      <c r="E48" s="48"/>
      <c r="F48" s="48"/>
      <c r="G48" s="48"/>
      <c r="H48" s="48"/>
      <c r="I48" s="48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10"/>
      <c r="U48" s="10"/>
      <c r="V48" s="8"/>
      <c r="W48" s="10"/>
    </row>
  </sheetData>
  <sheetProtection/>
  <mergeCells count="11">
    <mergeCell ref="C13:C14"/>
    <mergeCell ref="D13:M13"/>
    <mergeCell ref="N13:W13"/>
    <mergeCell ref="A48:I48"/>
    <mergeCell ref="A2:W3"/>
    <mergeCell ref="A4:R4"/>
    <mergeCell ref="A6:M6"/>
    <mergeCell ref="A7:M7"/>
    <mergeCell ref="A11:W11"/>
    <mergeCell ref="A13:A14"/>
    <mergeCell ref="B13:B14"/>
  </mergeCells>
  <printOptions/>
  <pageMargins left="0.787" right="0.59" top="0.59" bottom="0.59" header="0.393" footer="0.511"/>
  <pageSetup fitToHeight="1000" fitToWidth="1" horizontalDpi="600" verticalDpi="600" orientation="portrait" paperSize="9" scale="79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zoomScalePageLayoutView="0" workbookViewId="0" topLeftCell="A8">
      <selection activeCell="A48" sqref="A48:C49"/>
    </sheetView>
  </sheetViews>
  <sheetFormatPr defaultColWidth="9.140625" defaultRowHeight="15"/>
  <cols>
    <col min="1" max="1" width="50.421875" style="0" customWidth="1"/>
    <col min="2" max="2" width="7.7109375" style="0" hidden="1" customWidth="1"/>
    <col min="3" max="3" width="22.7109375" style="0" customWidth="1"/>
    <col min="4" max="4" width="7.28125" style="0" hidden="1" customWidth="1"/>
    <col min="5" max="8" width="15.7109375" style="0" hidden="1" customWidth="1"/>
    <col min="9" max="9" width="2.140625" style="0" hidden="1" customWidth="1"/>
    <col min="10" max="11" width="15.7109375" style="0" hidden="1" customWidth="1"/>
    <col min="12" max="12" width="13.7109375" style="0" customWidth="1"/>
    <col min="13" max="13" width="8.140625" style="0" hidden="1" customWidth="1"/>
    <col min="14" max="16" width="15.7109375" style="0" hidden="1" customWidth="1"/>
    <col min="17" max="17" width="1.8515625" style="0" hidden="1" customWidth="1"/>
    <col min="18" max="21" width="15.7109375" style="0" hidden="1" customWidth="1"/>
    <col min="22" max="22" width="13.140625" style="0" customWidth="1"/>
    <col min="23" max="23" width="7.140625" style="0" customWidth="1"/>
  </cols>
  <sheetData>
    <row r="1" spans="1:23" ht="15.75" customHeight="1">
      <c r="A1" s="56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7"/>
      <c r="U1" s="17"/>
      <c r="V1" s="17"/>
      <c r="W1" s="17"/>
    </row>
    <row r="2" spans="1:2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32.25" customHeight="1">
      <c r="A3" s="57" t="s">
        <v>7</v>
      </c>
      <c r="B3" s="54" t="s">
        <v>8</v>
      </c>
      <c r="C3" s="54" t="s">
        <v>83</v>
      </c>
      <c r="D3" s="42" t="s">
        <v>10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11</v>
      </c>
      <c r="O3" s="46"/>
      <c r="P3" s="46"/>
      <c r="Q3" s="46"/>
      <c r="R3" s="46"/>
      <c r="S3" s="46"/>
      <c r="T3" s="46"/>
      <c r="U3" s="46"/>
      <c r="V3" s="46"/>
      <c r="W3" s="47"/>
    </row>
    <row r="4" spans="1:23" ht="409.5" hidden="1">
      <c r="A4" s="58"/>
      <c r="B4" s="55"/>
      <c r="C4" s="55"/>
      <c r="D4" s="28" t="s">
        <v>12</v>
      </c>
      <c r="E4" s="28" t="s">
        <v>13</v>
      </c>
      <c r="F4" s="28" t="s">
        <v>14</v>
      </c>
      <c r="G4" s="28" t="s">
        <v>15</v>
      </c>
      <c r="H4" s="28" t="s">
        <v>16</v>
      </c>
      <c r="I4" s="29" t="s">
        <v>17</v>
      </c>
      <c r="J4" s="29" t="s">
        <v>18</v>
      </c>
      <c r="K4" s="29" t="s">
        <v>19</v>
      </c>
      <c r="L4" s="29" t="s">
        <v>20</v>
      </c>
      <c r="M4" s="28" t="s">
        <v>21</v>
      </c>
      <c r="N4" s="28" t="s">
        <v>12</v>
      </c>
      <c r="O4" s="28" t="s">
        <v>13</v>
      </c>
      <c r="P4" s="28" t="s">
        <v>22</v>
      </c>
      <c r="Q4" s="28" t="s">
        <v>15</v>
      </c>
      <c r="R4" s="28" t="s">
        <v>16</v>
      </c>
      <c r="S4" s="29" t="s">
        <v>17</v>
      </c>
      <c r="T4" s="29" t="s">
        <v>18</v>
      </c>
      <c r="U4" s="29" t="s">
        <v>19</v>
      </c>
      <c r="V4" s="29" t="s">
        <v>20</v>
      </c>
      <c r="W4" s="28" t="s">
        <v>21</v>
      </c>
    </row>
    <row r="5" spans="1:23" ht="15" customHeight="1" thickBot="1">
      <c r="A5" s="36" t="s">
        <v>23</v>
      </c>
      <c r="B5" s="37" t="s">
        <v>24</v>
      </c>
      <c r="C5" s="37">
        <v>2</v>
      </c>
      <c r="D5" s="29" t="s">
        <v>26</v>
      </c>
      <c r="E5" s="29" t="s">
        <v>27</v>
      </c>
      <c r="F5" s="29" t="s">
        <v>28</v>
      </c>
      <c r="G5" s="29" t="s">
        <v>29</v>
      </c>
      <c r="H5" s="29" t="s">
        <v>30</v>
      </c>
      <c r="I5" s="29" t="s">
        <v>31</v>
      </c>
      <c r="J5" s="29" t="s">
        <v>32</v>
      </c>
      <c r="K5" s="29" t="s">
        <v>33</v>
      </c>
      <c r="L5" s="29">
        <v>3</v>
      </c>
      <c r="M5" s="29" t="s">
        <v>34</v>
      </c>
      <c r="N5" s="29" t="s">
        <v>35</v>
      </c>
      <c r="O5" s="29" t="s">
        <v>36</v>
      </c>
      <c r="P5" s="29" t="s">
        <v>37</v>
      </c>
      <c r="Q5" s="29" t="s">
        <v>38</v>
      </c>
      <c r="R5" s="29" t="s">
        <v>39</v>
      </c>
      <c r="S5" s="29" t="s">
        <v>40</v>
      </c>
      <c r="T5" s="29" t="s">
        <v>41</v>
      </c>
      <c r="U5" s="29" t="s">
        <v>42</v>
      </c>
      <c r="V5" s="29">
        <v>4</v>
      </c>
      <c r="W5" s="29">
        <v>5</v>
      </c>
    </row>
    <row r="6" spans="1:23" ht="24.75">
      <c r="A6" s="30" t="s">
        <v>84</v>
      </c>
      <c r="B6" s="31" t="s">
        <v>85</v>
      </c>
      <c r="C6" s="31" t="s">
        <v>45</v>
      </c>
      <c r="D6" s="32">
        <v>4989738.01</v>
      </c>
      <c r="E6" s="32">
        <v>0</v>
      </c>
      <c r="F6" s="32">
        <v>4989738.01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f>L7+L20+L26+L31+L38+L41+L45+L48</f>
        <v>4989738.01</v>
      </c>
      <c r="M6" s="32">
        <f aca="true" t="shared" si="0" ref="M6:V6">M7+M20+M26+M31+M38+M41+M45+M48</f>
        <v>0</v>
      </c>
      <c r="N6" s="32">
        <f t="shared" si="0"/>
        <v>1134538.81</v>
      </c>
      <c r="O6" s="32">
        <f t="shared" si="0"/>
        <v>0</v>
      </c>
      <c r="P6" s="32">
        <f t="shared" si="0"/>
        <v>1134538.81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1134538.81</v>
      </c>
      <c r="W6" s="35">
        <f>V6/L6*100</f>
        <v>22.737442481474094</v>
      </c>
    </row>
    <row r="7" spans="1:23" ht="15">
      <c r="A7" s="38" t="s">
        <v>166</v>
      </c>
      <c r="B7" s="39"/>
      <c r="C7" s="39" t="s">
        <v>167</v>
      </c>
      <c r="D7" s="32"/>
      <c r="E7" s="32"/>
      <c r="F7" s="32"/>
      <c r="G7" s="32"/>
      <c r="H7" s="32"/>
      <c r="I7" s="32"/>
      <c r="J7" s="32"/>
      <c r="K7" s="32"/>
      <c r="L7" s="32">
        <f>L8+L16+L18</f>
        <v>736600</v>
      </c>
      <c r="M7" s="32">
        <f aca="true" t="shared" si="1" ref="M7:V7">M8+M16+M18</f>
        <v>0</v>
      </c>
      <c r="N7" s="32">
        <f t="shared" si="1"/>
        <v>178040.46000000002</v>
      </c>
      <c r="O7" s="32">
        <f t="shared" si="1"/>
        <v>0</v>
      </c>
      <c r="P7" s="32">
        <f t="shared" si="1"/>
        <v>178040.46000000002</v>
      </c>
      <c r="Q7" s="32">
        <f t="shared" si="1"/>
        <v>0</v>
      </c>
      <c r="R7" s="32">
        <f t="shared" si="1"/>
        <v>0</v>
      </c>
      <c r="S7" s="32">
        <f t="shared" si="1"/>
        <v>0</v>
      </c>
      <c r="T7" s="32">
        <f t="shared" si="1"/>
        <v>0</v>
      </c>
      <c r="U7" s="32">
        <f t="shared" si="1"/>
        <v>0</v>
      </c>
      <c r="V7" s="32">
        <f t="shared" si="1"/>
        <v>178040.46000000002</v>
      </c>
      <c r="W7" s="35">
        <f aca="true" t="shared" si="2" ref="W7:W51">V7/L7*100</f>
        <v>24.170575617702962</v>
      </c>
    </row>
    <row r="8" spans="1:23" ht="60">
      <c r="A8" s="38" t="s">
        <v>168</v>
      </c>
      <c r="B8" s="40"/>
      <c r="C8" s="39" t="s">
        <v>169</v>
      </c>
      <c r="D8" s="32"/>
      <c r="E8" s="32"/>
      <c r="F8" s="32"/>
      <c r="G8" s="32"/>
      <c r="H8" s="32"/>
      <c r="I8" s="32"/>
      <c r="J8" s="32"/>
      <c r="K8" s="32"/>
      <c r="L8" s="32">
        <f>SUM(L9:L15)</f>
        <v>711600</v>
      </c>
      <c r="M8" s="32">
        <f aca="true" t="shared" si="3" ref="M8:V8">SUM(M9:M15)</f>
        <v>0</v>
      </c>
      <c r="N8" s="32">
        <f t="shared" si="3"/>
        <v>163040.46000000002</v>
      </c>
      <c r="O8" s="32">
        <f t="shared" si="3"/>
        <v>0</v>
      </c>
      <c r="P8" s="32">
        <f t="shared" si="3"/>
        <v>163040.46000000002</v>
      </c>
      <c r="Q8" s="32">
        <f t="shared" si="3"/>
        <v>0</v>
      </c>
      <c r="R8" s="32">
        <f t="shared" si="3"/>
        <v>0</v>
      </c>
      <c r="S8" s="32">
        <f t="shared" si="3"/>
        <v>0</v>
      </c>
      <c r="T8" s="32">
        <f t="shared" si="3"/>
        <v>0</v>
      </c>
      <c r="U8" s="32">
        <f t="shared" si="3"/>
        <v>0</v>
      </c>
      <c r="V8" s="32">
        <f t="shared" si="3"/>
        <v>163040.46000000002</v>
      </c>
      <c r="W8" s="35">
        <f t="shared" si="2"/>
        <v>22.911812816188874</v>
      </c>
    </row>
    <row r="9" spans="1:23" ht="15">
      <c r="A9" s="33" t="s">
        <v>86</v>
      </c>
      <c r="B9" s="34" t="s">
        <v>85</v>
      </c>
      <c r="C9" s="31" t="s">
        <v>87</v>
      </c>
      <c r="D9" s="32">
        <v>499300</v>
      </c>
      <c r="E9" s="32">
        <v>0</v>
      </c>
      <c r="F9" s="32">
        <v>499300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499300</v>
      </c>
      <c r="M9" s="32">
        <v>0</v>
      </c>
      <c r="N9" s="32">
        <v>123276.22</v>
      </c>
      <c r="O9" s="32">
        <v>0</v>
      </c>
      <c r="P9" s="32">
        <v>123276.22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123276.22</v>
      </c>
      <c r="W9" s="35">
        <f t="shared" si="2"/>
        <v>24.689809733627076</v>
      </c>
    </row>
    <row r="10" spans="1:23" ht="15">
      <c r="A10" s="33" t="s">
        <v>88</v>
      </c>
      <c r="B10" s="34" t="s">
        <v>85</v>
      </c>
      <c r="C10" s="31" t="s">
        <v>89</v>
      </c>
      <c r="D10" s="32">
        <v>150800</v>
      </c>
      <c r="E10" s="32">
        <v>0</v>
      </c>
      <c r="F10" s="32">
        <v>150800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150800</v>
      </c>
      <c r="M10" s="32">
        <v>0</v>
      </c>
      <c r="N10" s="32">
        <v>31140.9</v>
      </c>
      <c r="O10" s="32">
        <v>0</v>
      </c>
      <c r="P10" s="32">
        <v>31140.9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31140.9</v>
      </c>
      <c r="W10" s="35">
        <f t="shared" si="2"/>
        <v>20.65046419098143</v>
      </c>
    </row>
    <row r="11" spans="1:23" ht="15">
      <c r="A11" s="33" t="s">
        <v>90</v>
      </c>
      <c r="B11" s="34" t="s">
        <v>85</v>
      </c>
      <c r="C11" s="31" t="s">
        <v>91</v>
      </c>
      <c r="D11" s="32">
        <v>9700</v>
      </c>
      <c r="E11" s="32">
        <v>0</v>
      </c>
      <c r="F11" s="32">
        <v>9700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9700</v>
      </c>
      <c r="M11" s="32">
        <v>0</v>
      </c>
      <c r="N11" s="32">
        <v>4051.92</v>
      </c>
      <c r="O11" s="32">
        <v>0</v>
      </c>
      <c r="P11" s="32">
        <v>4051.92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4051.92</v>
      </c>
      <c r="W11" s="35">
        <f t="shared" si="2"/>
        <v>41.77237113402062</v>
      </c>
    </row>
    <row r="12" spans="1:23" ht="15">
      <c r="A12" s="33" t="s">
        <v>92</v>
      </c>
      <c r="B12" s="34" t="s">
        <v>85</v>
      </c>
      <c r="C12" s="31" t="s">
        <v>93</v>
      </c>
      <c r="D12" s="32">
        <v>18700</v>
      </c>
      <c r="E12" s="32">
        <v>0</v>
      </c>
      <c r="F12" s="32">
        <v>18700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18700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5">
        <f t="shared" si="2"/>
        <v>0</v>
      </c>
    </row>
    <row r="13" spans="1:23" ht="15">
      <c r="A13" s="33" t="s">
        <v>94</v>
      </c>
      <c r="B13" s="34" t="s">
        <v>85</v>
      </c>
      <c r="C13" s="31" t="s">
        <v>95</v>
      </c>
      <c r="D13" s="32">
        <v>20000</v>
      </c>
      <c r="E13" s="32">
        <v>0</v>
      </c>
      <c r="F13" s="32">
        <v>20000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20000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5">
        <f t="shared" si="2"/>
        <v>0</v>
      </c>
    </row>
    <row r="14" spans="1:23" ht="15">
      <c r="A14" s="33" t="s">
        <v>96</v>
      </c>
      <c r="B14" s="34" t="s">
        <v>85</v>
      </c>
      <c r="C14" s="31" t="s">
        <v>97</v>
      </c>
      <c r="D14" s="32">
        <v>8100</v>
      </c>
      <c r="E14" s="32">
        <v>0</v>
      </c>
      <c r="F14" s="32">
        <v>8100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8100</v>
      </c>
      <c r="M14" s="32">
        <v>0</v>
      </c>
      <c r="N14" s="32">
        <v>1581.42</v>
      </c>
      <c r="O14" s="32">
        <v>0</v>
      </c>
      <c r="P14" s="32">
        <v>1581.42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1581.42</v>
      </c>
      <c r="W14" s="35">
        <f t="shared" si="2"/>
        <v>19.523703703703703</v>
      </c>
    </row>
    <row r="15" spans="1:23" ht="15">
      <c r="A15" s="33" t="s">
        <v>98</v>
      </c>
      <c r="B15" s="34" t="s">
        <v>85</v>
      </c>
      <c r="C15" s="31" t="s">
        <v>99</v>
      </c>
      <c r="D15" s="32">
        <v>5000</v>
      </c>
      <c r="E15" s="32">
        <v>0</v>
      </c>
      <c r="F15" s="32">
        <v>5000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5000</v>
      </c>
      <c r="M15" s="32">
        <v>0</v>
      </c>
      <c r="N15" s="32">
        <v>2990</v>
      </c>
      <c r="O15" s="32">
        <v>0</v>
      </c>
      <c r="P15" s="32">
        <v>2990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2990</v>
      </c>
      <c r="W15" s="35">
        <f t="shared" si="2"/>
        <v>59.8</v>
      </c>
    </row>
    <row r="16" spans="1:23" ht="15">
      <c r="A16" s="41" t="s">
        <v>199</v>
      </c>
      <c r="B16" s="40"/>
      <c r="C16" s="39" t="s">
        <v>198</v>
      </c>
      <c r="D16" s="32"/>
      <c r="E16" s="32"/>
      <c r="F16" s="32"/>
      <c r="G16" s="32"/>
      <c r="H16" s="32"/>
      <c r="I16" s="32"/>
      <c r="J16" s="32"/>
      <c r="K16" s="32"/>
      <c r="L16" s="32">
        <f>L17</f>
        <v>15000</v>
      </c>
      <c r="M16" s="32">
        <f aca="true" t="shared" si="4" ref="M16:V16">M17</f>
        <v>0</v>
      </c>
      <c r="N16" s="32">
        <f t="shared" si="4"/>
        <v>15000</v>
      </c>
      <c r="O16" s="32">
        <f t="shared" si="4"/>
        <v>0</v>
      </c>
      <c r="P16" s="32">
        <f t="shared" si="4"/>
        <v>15000</v>
      </c>
      <c r="Q16" s="32">
        <f t="shared" si="4"/>
        <v>0</v>
      </c>
      <c r="R16" s="32">
        <f t="shared" si="4"/>
        <v>0</v>
      </c>
      <c r="S16" s="32">
        <f t="shared" si="4"/>
        <v>0</v>
      </c>
      <c r="T16" s="32">
        <f t="shared" si="4"/>
        <v>0</v>
      </c>
      <c r="U16" s="32">
        <f t="shared" si="4"/>
        <v>0</v>
      </c>
      <c r="V16" s="32">
        <f t="shared" si="4"/>
        <v>15000</v>
      </c>
      <c r="W16" s="35">
        <f t="shared" si="2"/>
        <v>100</v>
      </c>
    </row>
    <row r="17" spans="1:23" ht="15">
      <c r="A17" s="33" t="s">
        <v>100</v>
      </c>
      <c r="B17" s="34" t="s">
        <v>85</v>
      </c>
      <c r="C17" s="31" t="s">
        <v>101</v>
      </c>
      <c r="D17" s="32">
        <v>15000</v>
      </c>
      <c r="E17" s="32">
        <v>0</v>
      </c>
      <c r="F17" s="32">
        <v>15000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15000</v>
      </c>
      <c r="M17" s="32">
        <v>0</v>
      </c>
      <c r="N17" s="32">
        <v>15000</v>
      </c>
      <c r="O17" s="32">
        <v>0</v>
      </c>
      <c r="P17" s="32">
        <v>15000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15000</v>
      </c>
      <c r="W17" s="35">
        <f t="shared" si="2"/>
        <v>100</v>
      </c>
    </row>
    <row r="18" spans="1:23" ht="15">
      <c r="A18" s="41" t="s">
        <v>170</v>
      </c>
      <c r="B18" s="40"/>
      <c r="C18" s="39" t="s">
        <v>171</v>
      </c>
      <c r="D18" s="32"/>
      <c r="E18" s="32"/>
      <c r="F18" s="32"/>
      <c r="G18" s="32"/>
      <c r="H18" s="32"/>
      <c r="I18" s="32"/>
      <c r="J18" s="32"/>
      <c r="K18" s="32"/>
      <c r="L18" s="32">
        <f>L19</f>
        <v>10000</v>
      </c>
      <c r="M18" s="32">
        <f aca="true" t="shared" si="5" ref="M18:V18">M19</f>
        <v>0</v>
      </c>
      <c r="N18" s="32">
        <f t="shared" si="5"/>
        <v>0</v>
      </c>
      <c r="O18" s="32">
        <f t="shared" si="5"/>
        <v>0</v>
      </c>
      <c r="P18" s="32">
        <f t="shared" si="5"/>
        <v>0</v>
      </c>
      <c r="Q18" s="32">
        <f t="shared" si="5"/>
        <v>0</v>
      </c>
      <c r="R18" s="32">
        <f t="shared" si="5"/>
        <v>0</v>
      </c>
      <c r="S18" s="32">
        <f t="shared" si="5"/>
        <v>0</v>
      </c>
      <c r="T18" s="32">
        <f t="shared" si="5"/>
        <v>0</v>
      </c>
      <c r="U18" s="32">
        <f t="shared" si="5"/>
        <v>0</v>
      </c>
      <c r="V18" s="32">
        <f t="shared" si="5"/>
        <v>0</v>
      </c>
      <c r="W18" s="35">
        <f t="shared" si="2"/>
        <v>0</v>
      </c>
    </row>
    <row r="19" spans="1:23" ht="15">
      <c r="A19" s="33" t="s">
        <v>100</v>
      </c>
      <c r="B19" s="34" t="s">
        <v>85</v>
      </c>
      <c r="C19" s="31" t="s">
        <v>102</v>
      </c>
      <c r="D19" s="32">
        <v>10000</v>
      </c>
      <c r="E19" s="32">
        <v>0</v>
      </c>
      <c r="F19" s="32">
        <v>10000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10000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5">
        <f t="shared" si="2"/>
        <v>0</v>
      </c>
    </row>
    <row r="20" spans="1:23" ht="15">
      <c r="A20" s="41" t="s">
        <v>172</v>
      </c>
      <c r="B20" s="40"/>
      <c r="C20" s="39" t="s">
        <v>173</v>
      </c>
      <c r="D20" s="32"/>
      <c r="E20" s="32"/>
      <c r="F20" s="32"/>
      <c r="G20" s="32"/>
      <c r="H20" s="32"/>
      <c r="I20" s="32"/>
      <c r="J20" s="32"/>
      <c r="K20" s="32"/>
      <c r="L20" s="32">
        <f>L21</f>
        <v>49300</v>
      </c>
      <c r="M20" s="32">
        <f aca="true" t="shared" si="6" ref="M20:V20">M21</f>
        <v>0</v>
      </c>
      <c r="N20" s="32">
        <f t="shared" si="6"/>
        <v>13465.93</v>
      </c>
      <c r="O20" s="32">
        <f t="shared" si="6"/>
        <v>0</v>
      </c>
      <c r="P20" s="32">
        <f t="shared" si="6"/>
        <v>13465.93</v>
      </c>
      <c r="Q20" s="32">
        <f t="shared" si="6"/>
        <v>0</v>
      </c>
      <c r="R20" s="32">
        <f t="shared" si="6"/>
        <v>0</v>
      </c>
      <c r="S20" s="32">
        <f t="shared" si="6"/>
        <v>0</v>
      </c>
      <c r="T20" s="32">
        <f t="shared" si="6"/>
        <v>0</v>
      </c>
      <c r="U20" s="32">
        <f t="shared" si="6"/>
        <v>0</v>
      </c>
      <c r="V20" s="32">
        <f t="shared" si="6"/>
        <v>13465.93</v>
      </c>
      <c r="W20" s="35">
        <f t="shared" si="2"/>
        <v>27.314259634888437</v>
      </c>
    </row>
    <row r="21" spans="1:23" ht="15">
      <c r="A21" s="41" t="s">
        <v>174</v>
      </c>
      <c r="B21" s="40"/>
      <c r="C21" s="39" t="s">
        <v>175</v>
      </c>
      <c r="D21" s="32"/>
      <c r="E21" s="32"/>
      <c r="F21" s="32"/>
      <c r="G21" s="32"/>
      <c r="H21" s="32"/>
      <c r="I21" s="32"/>
      <c r="J21" s="32"/>
      <c r="K21" s="32"/>
      <c r="L21" s="32">
        <f>L22+L23+L24+L25</f>
        <v>49300</v>
      </c>
      <c r="M21" s="32">
        <f aca="true" t="shared" si="7" ref="M21:V21">M22+M23+M24+M25</f>
        <v>0</v>
      </c>
      <c r="N21" s="32">
        <f t="shared" si="7"/>
        <v>13465.93</v>
      </c>
      <c r="O21" s="32">
        <f t="shared" si="7"/>
        <v>0</v>
      </c>
      <c r="P21" s="32">
        <f t="shared" si="7"/>
        <v>13465.93</v>
      </c>
      <c r="Q21" s="32">
        <f t="shared" si="7"/>
        <v>0</v>
      </c>
      <c r="R21" s="32">
        <f t="shared" si="7"/>
        <v>0</v>
      </c>
      <c r="S21" s="32">
        <f t="shared" si="7"/>
        <v>0</v>
      </c>
      <c r="T21" s="32">
        <f t="shared" si="7"/>
        <v>0</v>
      </c>
      <c r="U21" s="32">
        <f t="shared" si="7"/>
        <v>0</v>
      </c>
      <c r="V21" s="32">
        <f t="shared" si="7"/>
        <v>13465.93</v>
      </c>
      <c r="W21" s="35">
        <f t="shared" si="2"/>
        <v>27.314259634888437</v>
      </c>
    </row>
    <row r="22" spans="1:23" ht="15">
      <c r="A22" s="33" t="s">
        <v>86</v>
      </c>
      <c r="B22" s="34" t="s">
        <v>85</v>
      </c>
      <c r="C22" s="31" t="s">
        <v>103</v>
      </c>
      <c r="D22" s="32">
        <v>33800</v>
      </c>
      <c r="E22" s="32">
        <v>0</v>
      </c>
      <c r="F22" s="32">
        <v>33800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33800</v>
      </c>
      <c r="M22" s="32">
        <v>0</v>
      </c>
      <c r="N22" s="32">
        <v>8264.16</v>
      </c>
      <c r="O22" s="32">
        <v>0</v>
      </c>
      <c r="P22" s="32">
        <v>8264.16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8264.16</v>
      </c>
      <c r="W22" s="35">
        <f t="shared" si="2"/>
        <v>24.450177514792898</v>
      </c>
    </row>
    <row r="23" spans="1:23" ht="15">
      <c r="A23" s="33" t="s">
        <v>88</v>
      </c>
      <c r="B23" s="34" t="s">
        <v>85</v>
      </c>
      <c r="C23" s="31" t="s">
        <v>104</v>
      </c>
      <c r="D23" s="32">
        <v>10200</v>
      </c>
      <c r="E23" s="32">
        <v>0</v>
      </c>
      <c r="F23" s="32">
        <v>10200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10200</v>
      </c>
      <c r="M23" s="32">
        <v>0</v>
      </c>
      <c r="N23" s="32">
        <v>2495.77</v>
      </c>
      <c r="O23" s="32">
        <v>0</v>
      </c>
      <c r="P23" s="32">
        <v>2495.77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2495.77</v>
      </c>
      <c r="W23" s="35">
        <f t="shared" si="2"/>
        <v>24.468333333333334</v>
      </c>
    </row>
    <row r="24" spans="1:23" ht="15">
      <c r="A24" s="33" t="s">
        <v>105</v>
      </c>
      <c r="B24" s="34" t="s">
        <v>85</v>
      </c>
      <c r="C24" s="31" t="s">
        <v>106</v>
      </c>
      <c r="D24" s="32">
        <v>1100</v>
      </c>
      <c r="E24" s="32">
        <v>0</v>
      </c>
      <c r="F24" s="32">
        <v>1100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1100</v>
      </c>
      <c r="M24" s="32">
        <v>0</v>
      </c>
      <c r="N24" s="32">
        <v>356</v>
      </c>
      <c r="O24" s="32">
        <v>0</v>
      </c>
      <c r="P24" s="32">
        <v>356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356</v>
      </c>
      <c r="W24" s="35">
        <f t="shared" si="2"/>
        <v>32.36363636363636</v>
      </c>
    </row>
    <row r="25" spans="1:23" ht="15">
      <c r="A25" s="33" t="s">
        <v>98</v>
      </c>
      <c r="B25" s="34" t="s">
        <v>85</v>
      </c>
      <c r="C25" s="31" t="s">
        <v>107</v>
      </c>
      <c r="D25" s="32">
        <v>4200</v>
      </c>
      <c r="E25" s="32">
        <v>0</v>
      </c>
      <c r="F25" s="32">
        <v>4200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4200</v>
      </c>
      <c r="M25" s="32">
        <v>0</v>
      </c>
      <c r="N25" s="32">
        <v>2350</v>
      </c>
      <c r="O25" s="32">
        <v>0</v>
      </c>
      <c r="P25" s="32">
        <v>2350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2350</v>
      </c>
      <c r="W25" s="35">
        <f t="shared" si="2"/>
        <v>55.952380952380956</v>
      </c>
    </row>
    <row r="26" spans="1:23" ht="15">
      <c r="A26" s="41" t="s">
        <v>176</v>
      </c>
      <c r="B26" s="40"/>
      <c r="C26" s="39" t="s">
        <v>177</v>
      </c>
      <c r="D26" s="32"/>
      <c r="E26" s="32"/>
      <c r="F26" s="32"/>
      <c r="G26" s="32"/>
      <c r="H26" s="32"/>
      <c r="I26" s="32"/>
      <c r="J26" s="32"/>
      <c r="K26" s="32"/>
      <c r="L26" s="32">
        <f>L27+L29</f>
        <v>563088</v>
      </c>
      <c r="M26" s="32">
        <f aca="true" t="shared" si="8" ref="M26:V26">M27+M29</f>
        <v>0</v>
      </c>
      <c r="N26" s="32">
        <f t="shared" si="8"/>
        <v>59615</v>
      </c>
      <c r="O26" s="32">
        <f t="shared" si="8"/>
        <v>0</v>
      </c>
      <c r="P26" s="32">
        <f t="shared" si="8"/>
        <v>59615</v>
      </c>
      <c r="Q26" s="32">
        <f t="shared" si="8"/>
        <v>0</v>
      </c>
      <c r="R26" s="32">
        <f t="shared" si="8"/>
        <v>0</v>
      </c>
      <c r="S26" s="32">
        <f t="shared" si="8"/>
        <v>0</v>
      </c>
      <c r="T26" s="32">
        <f t="shared" si="8"/>
        <v>0</v>
      </c>
      <c r="U26" s="32">
        <f t="shared" si="8"/>
        <v>0</v>
      </c>
      <c r="V26" s="32">
        <f t="shared" si="8"/>
        <v>59615</v>
      </c>
      <c r="W26" s="35">
        <f t="shared" si="2"/>
        <v>10.58715511607422</v>
      </c>
    </row>
    <row r="27" spans="1:23" ht="15">
      <c r="A27" s="41" t="s">
        <v>178</v>
      </c>
      <c r="B27" s="40"/>
      <c r="C27" s="39" t="s">
        <v>179</v>
      </c>
      <c r="D27" s="32"/>
      <c r="E27" s="32"/>
      <c r="F27" s="32"/>
      <c r="G27" s="32"/>
      <c r="H27" s="32"/>
      <c r="I27" s="32"/>
      <c r="J27" s="32"/>
      <c r="K27" s="32"/>
      <c r="L27" s="32">
        <f>L28</f>
        <v>505700</v>
      </c>
      <c r="M27" s="32">
        <f aca="true" t="shared" si="9" ref="M27:V27">M28</f>
        <v>0</v>
      </c>
      <c r="N27" s="32">
        <f t="shared" si="9"/>
        <v>35926.5</v>
      </c>
      <c r="O27" s="32">
        <f t="shared" si="9"/>
        <v>0</v>
      </c>
      <c r="P27" s="32">
        <f t="shared" si="9"/>
        <v>35926.5</v>
      </c>
      <c r="Q27" s="32">
        <f t="shared" si="9"/>
        <v>0</v>
      </c>
      <c r="R27" s="32">
        <f t="shared" si="9"/>
        <v>0</v>
      </c>
      <c r="S27" s="32">
        <f t="shared" si="9"/>
        <v>0</v>
      </c>
      <c r="T27" s="32">
        <f t="shared" si="9"/>
        <v>0</v>
      </c>
      <c r="U27" s="32">
        <f t="shared" si="9"/>
        <v>0</v>
      </c>
      <c r="V27" s="32">
        <f t="shared" si="9"/>
        <v>35926.5</v>
      </c>
      <c r="W27" s="35">
        <f t="shared" si="2"/>
        <v>7.104310856238877</v>
      </c>
    </row>
    <row r="28" spans="1:23" ht="15">
      <c r="A28" s="33" t="s">
        <v>108</v>
      </c>
      <c r="B28" s="34" t="s">
        <v>85</v>
      </c>
      <c r="C28" s="31" t="s">
        <v>109</v>
      </c>
      <c r="D28" s="32">
        <v>505700</v>
      </c>
      <c r="E28" s="32">
        <v>0</v>
      </c>
      <c r="F28" s="32">
        <v>505700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505700</v>
      </c>
      <c r="M28" s="32">
        <v>0</v>
      </c>
      <c r="N28" s="32">
        <v>35926.5</v>
      </c>
      <c r="O28" s="32">
        <v>0</v>
      </c>
      <c r="P28" s="32">
        <v>35926.5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35926.5</v>
      </c>
      <c r="W28" s="35">
        <f t="shared" si="2"/>
        <v>7.104310856238877</v>
      </c>
    </row>
    <row r="29" spans="1:23" ht="15">
      <c r="A29" s="41" t="s">
        <v>180</v>
      </c>
      <c r="B29" s="40"/>
      <c r="C29" s="39" t="s">
        <v>181</v>
      </c>
      <c r="D29" s="32"/>
      <c r="E29" s="32"/>
      <c r="F29" s="32"/>
      <c r="G29" s="32"/>
      <c r="H29" s="32"/>
      <c r="I29" s="32"/>
      <c r="J29" s="32"/>
      <c r="K29" s="32"/>
      <c r="L29" s="32">
        <f>L30</f>
        <v>57388</v>
      </c>
      <c r="M29" s="32">
        <f aca="true" t="shared" si="10" ref="M29:V29">M30</f>
        <v>0</v>
      </c>
      <c r="N29" s="32">
        <f t="shared" si="10"/>
        <v>23688.5</v>
      </c>
      <c r="O29" s="32">
        <f t="shared" si="10"/>
        <v>0</v>
      </c>
      <c r="P29" s="32">
        <f t="shared" si="10"/>
        <v>23688.5</v>
      </c>
      <c r="Q29" s="32">
        <f t="shared" si="10"/>
        <v>0</v>
      </c>
      <c r="R29" s="32">
        <f t="shared" si="10"/>
        <v>0</v>
      </c>
      <c r="S29" s="32">
        <f t="shared" si="10"/>
        <v>0</v>
      </c>
      <c r="T29" s="32">
        <f t="shared" si="10"/>
        <v>0</v>
      </c>
      <c r="U29" s="32">
        <f t="shared" si="10"/>
        <v>0</v>
      </c>
      <c r="V29" s="32">
        <f t="shared" si="10"/>
        <v>23688.5</v>
      </c>
      <c r="W29" s="35">
        <f t="shared" si="2"/>
        <v>41.27779326688506</v>
      </c>
    </row>
    <row r="30" spans="1:23" ht="15">
      <c r="A30" s="33" t="s">
        <v>96</v>
      </c>
      <c r="B30" s="34" t="s">
        <v>85</v>
      </c>
      <c r="C30" s="31" t="s">
        <v>110</v>
      </c>
      <c r="D30" s="32">
        <v>57388</v>
      </c>
      <c r="E30" s="32">
        <v>0</v>
      </c>
      <c r="F30" s="32">
        <v>57388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57388</v>
      </c>
      <c r="M30" s="32">
        <v>0</v>
      </c>
      <c r="N30" s="32">
        <v>23688.5</v>
      </c>
      <c r="O30" s="32">
        <v>0</v>
      </c>
      <c r="P30" s="32">
        <v>23688.5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23688.5</v>
      </c>
      <c r="W30" s="35">
        <f t="shared" si="2"/>
        <v>41.27779326688506</v>
      </c>
    </row>
    <row r="31" spans="1:23" ht="15">
      <c r="A31" s="41" t="s">
        <v>182</v>
      </c>
      <c r="B31" s="40"/>
      <c r="C31" s="39" t="s">
        <v>183</v>
      </c>
      <c r="D31" s="32"/>
      <c r="E31" s="32"/>
      <c r="F31" s="32"/>
      <c r="G31" s="32"/>
      <c r="H31" s="32"/>
      <c r="I31" s="32"/>
      <c r="J31" s="32"/>
      <c r="K31" s="32"/>
      <c r="L31" s="32">
        <f>L32+L34</f>
        <v>578638.01</v>
      </c>
      <c r="M31" s="32">
        <f aca="true" t="shared" si="11" ref="M31:V31">M32+M34</f>
        <v>0</v>
      </c>
      <c r="N31" s="32">
        <f t="shared" si="11"/>
        <v>122499.42</v>
      </c>
      <c r="O31" s="32">
        <f t="shared" si="11"/>
        <v>0</v>
      </c>
      <c r="P31" s="32">
        <f t="shared" si="11"/>
        <v>122499.42</v>
      </c>
      <c r="Q31" s="32">
        <f t="shared" si="11"/>
        <v>0</v>
      </c>
      <c r="R31" s="32">
        <f t="shared" si="11"/>
        <v>0</v>
      </c>
      <c r="S31" s="32">
        <f t="shared" si="11"/>
        <v>0</v>
      </c>
      <c r="T31" s="32">
        <f t="shared" si="11"/>
        <v>0</v>
      </c>
      <c r="U31" s="32">
        <f t="shared" si="11"/>
        <v>0</v>
      </c>
      <c r="V31" s="32">
        <f t="shared" si="11"/>
        <v>122499.42</v>
      </c>
      <c r="W31" s="35">
        <f t="shared" si="2"/>
        <v>21.170303001698766</v>
      </c>
    </row>
    <row r="32" spans="1:23" ht="15">
      <c r="A32" s="41" t="s">
        <v>201</v>
      </c>
      <c r="B32" s="40"/>
      <c r="C32" s="39" t="s">
        <v>200</v>
      </c>
      <c r="D32" s="32"/>
      <c r="E32" s="32"/>
      <c r="F32" s="32"/>
      <c r="G32" s="32"/>
      <c r="H32" s="32"/>
      <c r="I32" s="32"/>
      <c r="J32" s="32"/>
      <c r="K32" s="32"/>
      <c r="L32" s="32">
        <f>L33</f>
        <v>276638.01</v>
      </c>
      <c r="M32" s="32">
        <f aca="true" t="shared" si="12" ref="M32:V32">M33</f>
        <v>0</v>
      </c>
      <c r="N32" s="32">
        <f t="shared" si="12"/>
        <v>0</v>
      </c>
      <c r="O32" s="32">
        <f t="shared" si="12"/>
        <v>0</v>
      </c>
      <c r="P32" s="32">
        <f t="shared" si="12"/>
        <v>0</v>
      </c>
      <c r="Q32" s="32">
        <f t="shared" si="12"/>
        <v>0</v>
      </c>
      <c r="R32" s="32">
        <f t="shared" si="12"/>
        <v>0</v>
      </c>
      <c r="S32" s="32">
        <f t="shared" si="12"/>
        <v>0</v>
      </c>
      <c r="T32" s="32">
        <f t="shared" si="12"/>
        <v>0</v>
      </c>
      <c r="U32" s="32">
        <f t="shared" si="12"/>
        <v>0</v>
      </c>
      <c r="V32" s="32">
        <f t="shared" si="12"/>
        <v>0</v>
      </c>
      <c r="W32" s="35">
        <f t="shared" si="2"/>
        <v>0</v>
      </c>
    </row>
    <row r="33" spans="1:23" ht="15">
      <c r="A33" s="33" t="s">
        <v>111</v>
      </c>
      <c r="B33" s="34" t="s">
        <v>85</v>
      </c>
      <c r="C33" s="31" t="s">
        <v>112</v>
      </c>
      <c r="D33" s="32">
        <v>276638.01</v>
      </c>
      <c r="E33" s="32">
        <v>0</v>
      </c>
      <c r="F33" s="32">
        <v>276638.01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276638.01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5">
        <f t="shared" si="2"/>
        <v>0</v>
      </c>
    </row>
    <row r="34" spans="1:23" ht="15">
      <c r="A34" s="41" t="s">
        <v>184</v>
      </c>
      <c r="B34" s="40"/>
      <c r="C34" s="39" t="s">
        <v>185</v>
      </c>
      <c r="D34" s="32"/>
      <c r="E34" s="32"/>
      <c r="F34" s="32"/>
      <c r="G34" s="32"/>
      <c r="H34" s="32"/>
      <c r="I34" s="32"/>
      <c r="J34" s="32"/>
      <c r="K34" s="32"/>
      <c r="L34" s="32">
        <f>L35+L36+L37</f>
        <v>302000</v>
      </c>
      <c r="M34" s="32">
        <f aca="true" t="shared" si="13" ref="M34:V34">M35+M36+M37</f>
        <v>0</v>
      </c>
      <c r="N34" s="32">
        <f t="shared" si="13"/>
        <v>122499.42</v>
      </c>
      <c r="O34" s="32">
        <f t="shared" si="13"/>
        <v>0</v>
      </c>
      <c r="P34" s="32">
        <f t="shared" si="13"/>
        <v>122499.42</v>
      </c>
      <c r="Q34" s="32">
        <f t="shared" si="13"/>
        <v>0</v>
      </c>
      <c r="R34" s="32">
        <f t="shared" si="13"/>
        <v>0</v>
      </c>
      <c r="S34" s="32">
        <f t="shared" si="13"/>
        <v>0</v>
      </c>
      <c r="T34" s="32">
        <f t="shared" si="13"/>
        <v>0</v>
      </c>
      <c r="U34" s="32">
        <f t="shared" si="13"/>
        <v>0</v>
      </c>
      <c r="V34" s="32">
        <f t="shared" si="13"/>
        <v>122499.42</v>
      </c>
      <c r="W34" s="35">
        <f t="shared" si="2"/>
        <v>40.562721854304634</v>
      </c>
    </row>
    <row r="35" spans="1:23" ht="15">
      <c r="A35" s="33" t="s">
        <v>92</v>
      </c>
      <c r="B35" s="34" t="s">
        <v>85</v>
      </c>
      <c r="C35" s="31" t="s">
        <v>113</v>
      </c>
      <c r="D35" s="32">
        <v>292000</v>
      </c>
      <c r="E35" s="32">
        <v>0</v>
      </c>
      <c r="F35" s="32">
        <v>292000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292000</v>
      </c>
      <c r="M35" s="32">
        <v>0</v>
      </c>
      <c r="N35" s="32">
        <v>122499.42</v>
      </c>
      <c r="O35" s="32">
        <v>0</v>
      </c>
      <c r="P35" s="32">
        <v>122499.42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122499.42</v>
      </c>
      <c r="W35" s="35">
        <f t="shared" si="2"/>
        <v>41.951856164383564</v>
      </c>
    </row>
    <row r="36" spans="1:23" ht="15">
      <c r="A36" s="33" t="s">
        <v>96</v>
      </c>
      <c r="B36" s="34" t="s">
        <v>85</v>
      </c>
      <c r="C36" s="31" t="s">
        <v>114</v>
      </c>
      <c r="D36" s="32">
        <v>8000</v>
      </c>
      <c r="E36" s="32">
        <v>0</v>
      </c>
      <c r="F36" s="32">
        <v>8000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8000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5">
        <f t="shared" si="2"/>
        <v>0</v>
      </c>
    </row>
    <row r="37" spans="1:23" ht="15">
      <c r="A37" s="33" t="s">
        <v>98</v>
      </c>
      <c r="B37" s="34" t="s">
        <v>85</v>
      </c>
      <c r="C37" s="31" t="s">
        <v>115</v>
      </c>
      <c r="D37" s="32">
        <v>2000</v>
      </c>
      <c r="E37" s="32">
        <v>0</v>
      </c>
      <c r="F37" s="32">
        <v>2000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2000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5">
        <f t="shared" si="2"/>
        <v>0</v>
      </c>
    </row>
    <row r="38" spans="1:23" ht="15">
      <c r="A38" s="41" t="s">
        <v>202</v>
      </c>
      <c r="B38" s="40"/>
      <c r="C38" s="39" t="s">
        <v>203</v>
      </c>
      <c r="D38" s="32"/>
      <c r="E38" s="32"/>
      <c r="F38" s="32"/>
      <c r="G38" s="32"/>
      <c r="H38" s="32"/>
      <c r="I38" s="32"/>
      <c r="J38" s="32"/>
      <c r="K38" s="32"/>
      <c r="L38" s="32">
        <f>L39</f>
        <v>79982</v>
      </c>
      <c r="M38" s="32">
        <f aca="true" t="shared" si="14" ref="M38:V38">M39</f>
        <v>0</v>
      </c>
      <c r="N38" s="32">
        <f t="shared" si="14"/>
        <v>0</v>
      </c>
      <c r="O38" s="32">
        <f t="shared" si="14"/>
        <v>0</v>
      </c>
      <c r="P38" s="32">
        <f t="shared" si="14"/>
        <v>0</v>
      </c>
      <c r="Q38" s="32">
        <f t="shared" si="14"/>
        <v>0</v>
      </c>
      <c r="R38" s="32">
        <f t="shared" si="14"/>
        <v>0</v>
      </c>
      <c r="S38" s="32">
        <f t="shared" si="14"/>
        <v>0</v>
      </c>
      <c r="T38" s="32">
        <f t="shared" si="14"/>
        <v>0</v>
      </c>
      <c r="U38" s="32">
        <f t="shared" si="14"/>
        <v>0</v>
      </c>
      <c r="V38" s="32">
        <f t="shared" si="14"/>
        <v>0</v>
      </c>
      <c r="W38" s="35">
        <f t="shared" si="2"/>
        <v>0</v>
      </c>
    </row>
    <row r="39" spans="1:23" ht="30">
      <c r="A39" s="41" t="s">
        <v>205</v>
      </c>
      <c r="B39" s="40"/>
      <c r="C39" s="39" t="s">
        <v>204</v>
      </c>
      <c r="D39" s="32"/>
      <c r="E39" s="32"/>
      <c r="F39" s="32"/>
      <c r="G39" s="32"/>
      <c r="H39" s="32"/>
      <c r="I39" s="32"/>
      <c r="J39" s="32"/>
      <c r="K39" s="32"/>
      <c r="L39" s="32">
        <f>L40</f>
        <v>79982</v>
      </c>
      <c r="M39" s="32">
        <f aca="true" t="shared" si="15" ref="M39:V39">M40</f>
        <v>0</v>
      </c>
      <c r="N39" s="32">
        <f t="shared" si="15"/>
        <v>0</v>
      </c>
      <c r="O39" s="32">
        <f t="shared" si="15"/>
        <v>0</v>
      </c>
      <c r="P39" s="32">
        <f t="shared" si="15"/>
        <v>0</v>
      </c>
      <c r="Q39" s="32">
        <f t="shared" si="15"/>
        <v>0</v>
      </c>
      <c r="R39" s="32">
        <f t="shared" si="15"/>
        <v>0</v>
      </c>
      <c r="S39" s="32">
        <f t="shared" si="15"/>
        <v>0</v>
      </c>
      <c r="T39" s="32">
        <f t="shared" si="15"/>
        <v>0</v>
      </c>
      <c r="U39" s="32">
        <f t="shared" si="15"/>
        <v>0</v>
      </c>
      <c r="V39" s="32">
        <f t="shared" si="15"/>
        <v>0</v>
      </c>
      <c r="W39" s="35">
        <f t="shared" si="2"/>
        <v>0</v>
      </c>
    </row>
    <row r="40" spans="1:23" ht="15">
      <c r="A40" s="33" t="s">
        <v>96</v>
      </c>
      <c r="B40" s="34" t="s">
        <v>85</v>
      </c>
      <c r="C40" s="31" t="s">
        <v>116</v>
      </c>
      <c r="D40" s="32">
        <v>79982</v>
      </c>
      <c r="E40" s="32">
        <v>0</v>
      </c>
      <c r="F40" s="32">
        <v>79982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79982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5">
        <f t="shared" si="2"/>
        <v>0</v>
      </c>
    </row>
    <row r="41" spans="1:23" ht="15">
      <c r="A41" s="41" t="s">
        <v>186</v>
      </c>
      <c r="B41" s="40"/>
      <c r="C41" s="39" t="s">
        <v>187</v>
      </c>
      <c r="D41" s="32"/>
      <c r="E41" s="32"/>
      <c r="F41" s="32"/>
      <c r="G41" s="32"/>
      <c r="H41" s="32"/>
      <c r="I41" s="32"/>
      <c r="J41" s="32"/>
      <c r="K41" s="32"/>
      <c r="L41" s="32">
        <f>L42</f>
        <v>2029970</v>
      </c>
      <c r="M41" s="32">
        <f aca="true" t="shared" si="16" ref="M41:V41">M42</f>
        <v>0</v>
      </c>
      <c r="N41" s="32">
        <f t="shared" si="16"/>
        <v>759518</v>
      </c>
      <c r="O41" s="32">
        <f t="shared" si="16"/>
        <v>0</v>
      </c>
      <c r="P41" s="32">
        <f t="shared" si="16"/>
        <v>759518</v>
      </c>
      <c r="Q41" s="32">
        <f t="shared" si="16"/>
        <v>0</v>
      </c>
      <c r="R41" s="32">
        <f t="shared" si="16"/>
        <v>0</v>
      </c>
      <c r="S41" s="32">
        <f t="shared" si="16"/>
        <v>0</v>
      </c>
      <c r="T41" s="32">
        <f t="shared" si="16"/>
        <v>0</v>
      </c>
      <c r="U41" s="32">
        <f t="shared" si="16"/>
        <v>0</v>
      </c>
      <c r="V41" s="32">
        <f t="shared" si="16"/>
        <v>759518</v>
      </c>
      <c r="W41" s="35">
        <f t="shared" si="2"/>
        <v>37.41523273742962</v>
      </c>
    </row>
    <row r="42" spans="1:23" ht="15">
      <c r="A42" s="41" t="s">
        <v>188</v>
      </c>
      <c r="B42" s="40"/>
      <c r="C42" s="39" t="s">
        <v>189</v>
      </c>
      <c r="D42" s="32"/>
      <c r="E42" s="32"/>
      <c r="F42" s="32"/>
      <c r="G42" s="32"/>
      <c r="H42" s="32"/>
      <c r="I42" s="32"/>
      <c r="J42" s="32"/>
      <c r="K42" s="32"/>
      <c r="L42" s="32">
        <f>L43+L44</f>
        <v>2029970</v>
      </c>
      <c r="M42" s="32">
        <f aca="true" t="shared" si="17" ref="M42:V42">M43+M44</f>
        <v>0</v>
      </c>
      <c r="N42" s="32">
        <f t="shared" si="17"/>
        <v>759518</v>
      </c>
      <c r="O42" s="32">
        <f t="shared" si="17"/>
        <v>0</v>
      </c>
      <c r="P42" s="32">
        <f t="shared" si="17"/>
        <v>759518</v>
      </c>
      <c r="Q42" s="32">
        <f t="shared" si="17"/>
        <v>0</v>
      </c>
      <c r="R42" s="32">
        <f t="shared" si="17"/>
        <v>0</v>
      </c>
      <c r="S42" s="32">
        <f t="shared" si="17"/>
        <v>0</v>
      </c>
      <c r="T42" s="32">
        <f t="shared" si="17"/>
        <v>0</v>
      </c>
      <c r="U42" s="32">
        <f t="shared" si="17"/>
        <v>0</v>
      </c>
      <c r="V42" s="32">
        <f t="shared" si="17"/>
        <v>759518</v>
      </c>
      <c r="W42" s="35">
        <f t="shared" si="2"/>
        <v>37.41523273742962</v>
      </c>
    </row>
    <row r="43" spans="1:23" ht="24.75">
      <c r="A43" s="33" t="s">
        <v>117</v>
      </c>
      <c r="B43" s="34" t="s">
        <v>85</v>
      </c>
      <c r="C43" s="31" t="s">
        <v>118</v>
      </c>
      <c r="D43" s="32">
        <v>2026970</v>
      </c>
      <c r="E43" s="32">
        <v>0</v>
      </c>
      <c r="F43" s="32">
        <v>2026970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2026970</v>
      </c>
      <c r="M43" s="32">
        <v>0</v>
      </c>
      <c r="N43" s="32">
        <v>756518</v>
      </c>
      <c r="O43" s="32">
        <v>0</v>
      </c>
      <c r="P43" s="32">
        <v>756518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756518</v>
      </c>
      <c r="W43" s="35">
        <f t="shared" si="2"/>
        <v>37.32260467594488</v>
      </c>
    </row>
    <row r="44" spans="1:23" ht="15">
      <c r="A44" s="33" t="s">
        <v>100</v>
      </c>
      <c r="B44" s="34" t="s">
        <v>85</v>
      </c>
      <c r="C44" s="31" t="s">
        <v>119</v>
      </c>
      <c r="D44" s="32">
        <v>3000</v>
      </c>
      <c r="E44" s="32">
        <v>0</v>
      </c>
      <c r="F44" s="32">
        <v>3000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3000</v>
      </c>
      <c r="M44" s="32">
        <v>0</v>
      </c>
      <c r="N44" s="32">
        <v>3000</v>
      </c>
      <c r="O44" s="32">
        <v>0</v>
      </c>
      <c r="P44" s="32">
        <v>3000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3000</v>
      </c>
      <c r="W44" s="35">
        <f t="shared" si="2"/>
        <v>100</v>
      </c>
    </row>
    <row r="45" spans="1:23" ht="15">
      <c r="A45" s="41" t="s">
        <v>190</v>
      </c>
      <c r="B45" s="34"/>
      <c r="C45" s="39" t="s">
        <v>191</v>
      </c>
      <c r="D45" s="32"/>
      <c r="E45" s="32"/>
      <c r="F45" s="32"/>
      <c r="G45" s="32"/>
      <c r="H45" s="32"/>
      <c r="I45" s="32"/>
      <c r="J45" s="32"/>
      <c r="K45" s="32"/>
      <c r="L45" s="32">
        <f>L46</f>
        <v>942460</v>
      </c>
      <c r="M45" s="32">
        <f aca="true" t="shared" si="18" ref="M45:V45">M46</f>
        <v>0</v>
      </c>
      <c r="N45" s="32">
        <f t="shared" si="18"/>
        <v>0</v>
      </c>
      <c r="O45" s="32">
        <f t="shared" si="18"/>
        <v>0</v>
      </c>
      <c r="P45" s="32">
        <f t="shared" si="18"/>
        <v>0</v>
      </c>
      <c r="Q45" s="32">
        <f t="shared" si="18"/>
        <v>0</v>
      </c>
      <c r="R45" s="32">
        <f t="shared" si="18"/>
        <v>0</v>
      </c>
      <c r="S45" s="32">
        <f t="shared" si="18"/>
        <v>0</v>
      </c>
      <c r="T45" s="32">
        <f t="shared" si="18"/>
        <v>0</v>
      </c>
      <c r="U45" s="32">
        <f t="shared" si="18"/>
        <v>0</v>
      </c>
      <c r="V45" s="32">
        <f t="shared" si="18"/>
        <v>0</v>
      </c>
      <c r="W45" s="35">
        <f t="shared" si="2"/>
        <v>0</v>
      </c>
    </row>
    <row r="46" spans="1:23" ht="15">
      <c r="A46" s="41" t="s">
        <v>192</v>
      </c>
      <c r="B46" s="34"/>
      <c r="C46" s="39" t="s">
        <v>193</v>
      </c>
      <c r="D46" s="32"/>
      <c r="E46" s="32"/>
      <c r="F46" s="32"/>
      <c r="G46" s="32"/>
      <c r="H46" s="32"/>
      <c r="I46" s="32"/>
      <c r="J46" s="32"/>
      <c r="K46" s="32"/>
      <c r="L46" s="32">
        <f>L47</f>
        <v>942460</v>
      </c>
      <c r="M46" s="32">
        <f aca="true" t="shared" si="19" ref="M46:V46">M47</f>
        <v>0</v>
      </c>
      <c r="N46" s="32">
        <f t="shared" si="19"/>
        <v>0</v>
      </c>
      <c r="O46" s="32">
        <f t="shared" si="19"/>
        <v>0</v>
      </c>
      <c r="P46" s="32">
        <f t="shared" si="19"/>
        <v>0</v>
      </c>
      <c r="Q46" s="32">
        <f t="shared" si="19"/>
        <v>0</v>
      </c>
      <c r="R46" s="32">
        <f t="shared" si="19"/>
        <v>0</v>
      </c>
      <c r="S46" s="32">
        <f t="shared" si="19"/>
        <v>0</v>
      </c>
      <c r="T46" s="32">
        <f t="shared" si="19"/>
        <v>0</v>
      </c>
      <c r="U46" s="32">
        <f t="shared" si="19"/>
        <v>0</v>
      </c>
      <c r="V46" s="32">
        <f t="shared" si="19"/>
        <v>0</v>
      </c>
      <c r="W46" s="35">
        <f t="shared" si="2"/>
        <v>0</v>
      </c>
    </row>
    <row r="47" spans="1:23" ht="15">
      <c r="A47" s="33" t="s">
        <v>120</v>
      </c>
      <c r="B47" s="34" t="s">
        <v>85</v>
      </c>
      <c r="C47" s="31" t="s">
        <v>121</v>
      </c>
      <c r="D47" s="32">
        <v>942460</v>
      </c>
      <c r="E47" s="32">
        <v>0</v>
      </c>
      <c r="F47" s="32">
        <v>942460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942460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5">
        <f t="shared" si="2"/>
        <v>0</v>
      </c>
    </row>
    <row r="48" spans="1:23" ht="15">
      <c r="A48" s="41" t="s">
        <v>194</v>
      </c>
      <c r="B48" s="40"/>
      <c r="C48" s="39" t="s">
        <v>195</v>
      </c>
      <c r="D48" s="32"/>
      <c r="E48" s="32"/>
      <c r="F48" s="32"/>
      <c r="G48" s="32"/>
      <c r="H48" s="32"/>
      <c r="I48" s="32"/>
      <c r="J48" s="32"/>
      <c r="K48" s="32"/>
      <c r="L48" s="32">
        <f>L49</f>
        <v>9700</v>
      </c>
      <c r="M48" s="32">
        <f aca="true" t="shared" si="20" ref="M48:V48">M49</f>
        <v>0</v>
      </c>
      <c r="N48" s="32">
        <f t="shared" si="20"/>
        <v>1400</v>
      </c>
      <c r="O48" s="32">
        <f t="shared" si="20"/>
        <v>0</v>
      </c>
      <c r="P48" s="32">
        <f t="shared" si="20"/>
        <v>1400</v>
      </c>
      <c r="Q48" s="32">
        <f t="shared" si="20"/>
        <v>0</v>
      </c>
      <c r="R48" s="32">
        <f t="shared" si="20"/>
        <v>0</v>
      </c>
      <c r="S48" s="32">
        <f t="shared" si="20"/>
        <v>0</v>
      </c>
      <c r="T48" s="32">
        <f t="shared" si="20"/>
        <v>0</v>
      </c>
      <c r="U48" s="32">
        <f t="shared" si="20"/>
        <v>0</v>
      </c>
      <c r="V48" s="32">
        <f t="shared" si="20"/>
        <v>1400</v>
      </c>
      <c r="W48" s="35">
        <f t="shared" si="2"/>
        <v>14.432989690721648</v>
      </c>
    </row>
    <row r="49" spans="1:23" ht="30">
      <c r="A49" s="41" t="s">
        <v>196</v>
      </c>
      <c r="B49" s="40"/>
      <c r="C49" s="39" t="s">
        <v>197</v>
      </c>
      <c r="D49" s="32"/>
      <c r="E49" s="32"/>
      <c r="F49" s="32"/>
      <c r="G49" s="32"/>
      <c r="H49" s="32"/>
      <c r="I49" s="32"/>
      <c r="J49" s="32"/>
      <c r="K49" s="32"/>
      <c r="L49" s="32">
        <f>L50</f>
        <v>9700</v>
      </c>
      <c r="M49" s="32">
        <f aca="true" t="shared" si="21" ref="M49:V49">M50</f>
        <v>0</v>
      </c>
      <c r="N49" s="32">
        <f t="shared" si="21"/>
        <v>1400</v>
      </c>
      <c r="O49" s="32">
        <f t="shared" si="21"/>
        <v>0</v>
      </c>
      <c r="P49" s="32">
        <f t="shared" si="21"/>
        <v>1400</v>
      </c>
      <c r="Q49" s="32">
        <f t="shared" si="21"/>
        <v>0</v>
      </c>
      <c r="R49" s="32">
        <f t="shared" si="21"/>
        <v>0</v>
      </c>
      <c r="S49" s="32">
        <f t="shared" si="21"/>
        <v>0</v>
      </c>
      <c r="T49" s="32">
        <f t="shared" si="21"/>
        <v>0</v>
      </c>
      <c r="U49" s="32">
        <f t="shared" si="21"/>
        <v>0</v>
      </c>
      <c r="V49" s="32">
        <f t="shared" si="21"/>
        <v>1400</v>
      </c>
      <c r="W49" s="35">
        <f t="shared" si="2"/>
        <v>14.432989690721648</v>
      </c>
    </row>
    <row r="50" spans="1:23" ht="15">
      <c r="A50" s="33" t="s">
        <v>100</v>
      </c>
      <c r="B50" s="34" t="s">
        <v>85</v>
      </c>
      <c r="C50" s="31" t="s">
        <v>122</v>
      </c>
      <c r="D50" s="32">
        <v>9700</v>
      </c>
      <c r="E50" s="32">
        <v>0</v>
      </c>
      <c r="F50" s="32">
        <v>9700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9700</v>
      </c>
      <c r="M50" s="32">
        <v>0</v>
      </c>
      <c r="N50" s="32">
        <v>1400</v>
      </c>
      <c r="O50" s="32">
        <v>0</v>
      </c>
      <c r="P50" s="32">
        <v>1400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1400</v>
      </c>
      <c r="W50" s="35">
        <f t="shared" si="2"/>
        <v>14.432989690721648</v>
      </c>
    </row>
    <row r="51" spans="1:23" ht="15">
      <c r="A51" s="30" t="s">
        <v>123</v>
      </c>
      <c r="B51" s="31" t="s">
        <v>124</v>
      </c>
      <c r="C51" s="31" t="s">
        <v>45</v>
      </c>
      <c r="D51" s="32">
        <v>-37400</v>
      </c>
      <c r="E51" s="32">
        <v>0</v>
      </c>
      <c r="F51" s="32">
        <v>-37400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f>'1. Доходы бюджета (1)'!L16-'2. Расходы бюджета (2)'!L6</f>
        <v>-37400</v>
      </c>
      <c r="M51" s="32">
        <v>0</v>
      </c>
      <c r="N51" s="32">
        <v>1058013.09</v>
      </c>
      <c r="O51" s="32">
        <v>0</v>
      </c>
      <c r="P51" s="32">
        <v>1058013.09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f>'1. Доходы бюджета (1)'!V16-'2. Расходы бюджета (2)'!V6</f>
        <v>1058013.0899999999</v>
      </c>
      <c r="W51" s="35">
        <f t="shared" si="2"/>
        <v>-2828.9120053475935</v>
      </c>
    </row>
    <row r="52" spans="1:23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36" customHeight="1">
      <c r="A53" s="48"/>
      <c r="B53" s="48"/>
      <c r="C53" s="48"/>
      <c r="D53" s="48"/>
      <c r="E53" s="48"/>
      <c r="F53" s="48"/>
      <c r="G53" s="9"/>
      <c r="H53" s="9"/>
      <c r="I53" s="9"/>
      <c r="J53" s="9"/>
      <c r="K53" s="10"/>
      <c r="L53" s="8"/>
      <c r="M53" s="8"/>
      <c r="N53" s="8"/>
      <c r="O53" s="8"/>
      <c r="P53" s="8"/>
      <c r="Q53" s="10"/>
      <c r="R53" s="10"/>
      <c r="S53" s="10"/>
      <c r="T53" s="8"/>
      <c r="U53" s="8"/>
      <c r="V53" s="8"/>
      <c r="W53" s="8"/>
    </row>
  </sheetData>
  <sheetProtection/>
  <mergeCells count="7">
    <mergeCell ref="A53:F53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scale="81" r:id="rId1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Z8" sqref="Z8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7.8515625" style="0" hidden="1" customWidth="1"/>
    <col min="5" max="6" width="15.7109375" style="0" hidden="1" customWidth="1"/>
    <col min="7" max="7" width="8.00390625" style="0" hidden="1" customWidth="1"/>
    <col min="8" max="11" width="15.7109375" style="0" hidden="1" customWidth="1"/>
    <col min="12" max="12" width="15.7109375" style="0" customWidth="1"/>
    <col min="13" max="13" width="1.8515625" style="0" hidden="1" customWidth="1"/>
    <col min="14" max="16" width="15.7109375" style="0" hidden="1" customWidth="1"/>
    <col min="17" max="17" width="3.00390625" style="0" hidden="1" customWidth="1"/>
    <col min="18" max="21" width="15.7109375" style="0" hidden="1" customWidth="1"/>
    <col min="22" max="22" width="14.140625" style="0" customWidth="1"/>
    <col min="23" max="23" width="8.57421875" style="0" customWidth="1"/>
  </cols>
  <sheetData>
    <row r="1" spans="1:23" ht="15.75" customHeight="1">
      <c r="A1" s="56" t="s">
        <v>125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7"/>
      <c r="U1" s="17"/>
      <c r="V1" s="17"/>
      <c r="W1" s="17"/>
    </row>
    <row r="2" spans="1:2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36" customHeight="1">
      <c r="A3" s="57" t="s">
        <v>7</v>
      </c>
      <c r="B3" s="54" t="s">
        <v>8</v>
      </c>
      <c r="C3" s="54" t="s">
        <v>126</v>
      </c>
      <c r="D3" s="42" t="s">
        <v>10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11</v>
      </c>
      <c r="O3" s="46"/>
      <c r="P3" s="46"/>
      <c r="Q3" s="46"/>
      <c r="R3" s="46"/>
      <c r="S3" s="46"/>
      <c r="T3" s="46"/>
      <c r="U3" s="46"/>
      <c r="V3" s="46"/>
      <c r="W3" s="47"/>
    </row>
    <row r="4" spans="1:23" ht="409.5" hidden="1">
      <c r="A4" s="58"/>
      <c r="B4" s="55"/>
      <c r="C4" s="55"/>
      <c r="D4" s="28" t="s">
        <v>12</v>
      </c>
      <c r="E4" s="28" t="s">
        <v>13</v>
      </c>
      <c r="F4" s="28" t="s">
        <v>14</v>
      </c>
      <c r="G4" s="28" t="s">
        <v>15</v>
      </c>
      <c r="H4" s="28" t="s">
        <v>16</v>
      </c>
      <c r="I4" s="29" t="s">
        <v>17</v>
      </c>
      <c r="J4" s="29" t="s">
        <v>18</v>
      </c>
      <c r="K4" s="29" t="s">
        <v>19</v>
      </c>
      <c r="L4" s="29" t="s">
        <v>20</v>
      </c>
      <c r="M4" s="28" t="s">
        <v>21</v>
      </c>
      <c r="N4" s="28" t="s">
        <v>12</v>
      </c>
      <c r="O4" s="28" t="s">
        <v>13</v>
      </c>
      <c r="P4" s="28" t="s">
        <v>22</v>
      </c>
      <c r="Q4" s="28" t="s">
        <v>15</v>
      </c>
      <c r="R4" s="28" t="s">
        <v>16</v>
      </c>
      <c r="S4" s="29" t="s">
        <v>17</v>
      </c>
      <c r="T4" s="29" t="s">
        <v>18</v>
      </c>
      <c r="U4" s="29" t="s">
        <v>19</v>
      </c>
      <c r="V4" s="29" t="s">
        <v>20</v>
      </c>
      <c r="W4" s="28" t="s">
        <v>21</v>
      </c>
    </row>
    <row r="5" spans="1:23" ht="23.25" thickBot="1">
      <c r="A5" s="36" t="s">
        <v>23</v>
      </c>
      <c r="B5" s="37" t="s">
        <v>24</v>
      </c>
      <c r="C5" s="37" t="s">
        <v>25</v>
      </c>
      <c r="D5" s="29" t="s">
        <v>26</v>
      </c>
      <c r="E5" s="29" t="s">
        <v>27</v>
      </c>
      <c r="F5" s="29" t="s">
        <v>28</v>
      </c>
      <c r="G5" s="29" t="s">
        <v>29</v>
      </c>
      <c r="H5" s="29" t="s">
        <v>30</v>
      </c>
      <c r="I5" s="29" t="s">
        <v>31</v>
      </c>
      <c r="J5" s="29" t="s">
        <v>32</v>
      </c>
      <c r="K5" s="29" t="s">
        <v>33</v>
      </c>
      <c r="L5" s="29">
        <v>4</v>
      </c>
      <c r="M5" s="29" t="s">
        <v>34</v>
      </c>
      <c r="N5" s="29" t="s">
        <v>35</v>
      </c>
      <c r="O5" s="29" t="s">
        <v>36</v>
      </c>
      <c r="P5" s="29" t="s">
        <v>37</v>
      </c>
      <c r="Q5" s="29" t="s">
        <v>38</v>
      </c>
      <c r="R5" s="29" t="s">
        <v>39</v>
      </c>
      <c r="S5" s="29" t="s">
        <v>40</v>
      </c>
      <c r="T5" s="29" t="s">
        <v>41</v>
      </c>
      <c r="U5" s="29" t="s">
        <v>42</v>
      </c>
      <c r="V5" s="29">
        <v>5</v>
      </c>
      <c r="W5" s="29">
        <v>6</v>
      </c>
    </row>
    <row r="6" spans="1:23" ht="15">
      <c r="A6" s="30" t="s">
        <v>127</v>
      </c>
      <c r="B6" s="31" t="s">
        <v>128</v>
      </c>
      <c r="C6" s="31" t="s">
        <v>45</v>
      </c>
      <c r="D6" s="32">
        <v>37400</v>
      </c>
      <c r="E6" s="32">
        <v>0</v>
      </c>
      <c r="F6" s="32">
        <v>37400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f>L9</f>
        <v>37400</v>
      </c>
      <c r="M6" s="32">
        <f aca="true" t="shared" si="0" ref="M6:V6">M9</f>
        <v>0</v>
      </c>
      <c r="N6" s="32">
        <f t="shared" si="0"/>
        <v>-1058013.0899999999</v>
      </c>
      <c r="O6" s="32">
        <f t="shared" si="0"/>
        <v>0</v>
      </c>
      <c r="P6" s="32">
        <f t="shared" si="0"/>
        <v>-1058013.0899999999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-1058013.0899999999</v>
      </c>
      <c r="W6" s="32">
        <v>0</v>
      </c>
    </row>
    <row r="7" spans="1:23" ht="36.75">
      <c r="A7" s="30" t="s">
        <v>129</v>
      </c>
      <c r="B7" s="31" t="s">
        <v>130</v>
      </c>
      <c r="C7" s="31" t="s">
        <v>45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</row>
    <row r="8" spans="1:23" ht="24.75">
      <c r="A8" s="30" t="s">
        <v>131</v>
      </c>
      <c r="B8" s="31" t="s">
        <v>132</v>
      </c>
      <c r="C8" s="31" t="s">
        <v>45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</row>
    <row r="9" spans="1:23" ht="15">
      <c r="A9" s="30" t="s">
        <v>133</v>
      </c>
      <c r="B9" s="31" t="s">
        <v>134</v>
      </c>
      <c r="C9" s="31"/>
      <c r="D9" s="32">
        <v>37400</v>
      </c>
      <c r="E9" s="32">
        <v>0</v>
      </c>
      <c r="F9" s="32">
        <v>37400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f>L10+L13</f>
        <v>37400</v>
      </c>
      <c r="M9" s="32">
        <f aca="true" t="shared" si="1" ref="M9:V9">M10+M13</f>
        <v>0</v>
      </c>
      <c r="N9" s="32">
        <f t="shared" si="1"/>
        <v>-1058013.0899999999</v>
      </c>
      <c r="O9" s="32">
        <f t="shared" si="1"/>
        <v>0</v>
      </c>
      <c r="P9" s="32">
        <f t="shared" si="1"/>
        <v>-1058013.0899999999</v>
      </c>
      <c r="Q9" s="32">
        <f t="shared" si="1"/>
        <v>0</v>
      </c>
      <c r="R9" s="32">
        <f t="shared" si="1"/>
        <v>0</v>
      </c>
      <c r="S9" s="32">
        <f t="shared" si="1"/>
        <v>0</v>
      </c>
      <c r="T9" s="32">
        <f t="shared" si="1"/>
        <v>0</v>
      </c>
      <c r="U9" s="32">
        <f t="shared" si="1"/>
        <v>0</v>
      </c>
      <c r="V9" s="32">
        <f t="shared" si="1"/>
        <v>-1058013.0899999999</v>
      </c>
      <c r="W9" s="32">
        <v>0</v>
      </c>
    </row>
    <row r="10" spans="1:23" ht="15">
      <c r="A10" s="30" t="s">
        <v>135</v>
      </c>
      <c r="B10" s="31" t="s">
        <v>136</v>
      </c>
      <c r="C10" s="31"/>
      <c r="D10" s="32">
        <v>-4952338.01</v>
      </c>
      <c r="E10" s="32">
        <v>0</v>
      </c>
      <c r="F10" s="32">
        <v>-4952338.01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-4952338.01</v>
      </c>
      <c r="M10" s="32">
        <v>0</v>
      </c>
      <c r="N10" s="32">
        <v>-2199090.38</v>
      </c>
      <c r="O10" s="32">
        <v>0</v>
      </c>
      <c r="P10" s="32">
        <v>-2199090.38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-2199090.38</v>
      </c>
      <c r="W10" s="32">
        <v>0</v>
      </c>
    </row>
    <row r="11" spans="1:23" ht="24.75">
      <c r="A11" s="33" t="s">
        <v>137</v>
      </c>
      <c r="B11" s="34" t="s">
        <v>136</v>
      </c>
      <c r="C11" s="31" t="s">
        <v>138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-2199090.38</v>
      </c>
      <c r="O11" s="32">
        <v>0</v>
      </c>
      <c r="P11" s="32">
        <v>-2199090.38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</row>
    <row r="12" spans="1:23" ht="24.75">
      <c r="A12" s="33" t="s">
        <v>139</v>
      </c>
      <c r="B12" s="34" t="s">
        <v>136</v>
      </c>
      <c r="C12" s="31" t="s">
        <v>140</v>
      </c>
      <c r="D12" s="32">
        <v>-4952338.01</v>
      </c>
      <c r="E12" s="32">
        <v>0</v>
      </c>
      <c r="F12" s="32">
        <v>-4952338.01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-4952338.01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-2199090.38</v>
      </c>
      <c r="W12" s="32">
        <v>0</v>
      </c>
    </row>
    <row r="13" spans="1:23" ht="15">
      <c r="A13" s="30" t="s">
        <v>141</v>
      </c>
      <c r="B13" s="31" t="s">
        <v>142</v>
      </c>
      <c r="C13" s="31"/>
      <c r="D13" s="32">
        <v>4989738.01</v>
      </c>
      <c r="E13" s="32">
        <v>0</v>
      </c>
      <c r="F13" s="32">
        <v>4989738.01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4989738.01</v>
      </c>
      <c r="M13" s="32">
        <v>0</v>
      </c>
      <c r="N13" s="32">
        <v>1141077.29</v>
      </c>
      <c r="O13" s="32">
        <v>0</v>
      </c>
      <c r="P13" s="32">
        <v>1141077.29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1141077.29</v>
      </c>
      <c r="W13" s="32">
        <v>0</v>
      </c>
    </row>
    <row r="14" spans="1:23" ht="24.75">
      <c r="A14" s="33" t="s">
        <v>143</v>
      </c>
      <c r="B14" s="34" t="s">
        <v>142</v>
      </c>
      <c r="C14" s="31" t="s">
        <v>144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1141077.29</v>
      </c>
      <c r="O14" s="32">
        <v>0</v>
      </c>
      <c r="P14" s="32">
        <v>1141077.29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</row>
    <row r="15" spans="1:23" ht="24.75">
      <c r="A15" s="33" t="s">
        <v>145</v>
      </c>
      <c r="B15" s="34" t="s">
        <v>142</v>
      </c>
      <c r="C15" s="31" t="s">
        <v>146</v>
      </c>
      <c r="D15" s="32">
        <v>4989738.01</v>
      </c>
      <c r="E15" s="32">
        <v>0</v>
      </c>
      <c r="F15" s="32">
        <v>4989738.01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4989738.01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1141077.29</v>
      </c>
      <c r="W15" s="32">
        <v>0</v>
      </c>
    </row>
    <row r="16" spans="1:2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6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10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scale="72" r:id="rId1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2012-06-08T12:48:37Z</cp:lastPrinted>
  <dcterms:created xsi:type="dcterms:W3CDTF">2012-06-07T09:30:22Z</dcterms:created>
  <dcterms:modified xsi:type="dcterms:W3CDTF">2012-07-31T04:43:58Z</dcterms:modified>
  <cp:category/>
  <cp:version/>
  <cp:contentType/>
  <cp:contentStatus/>
</cp:coreProperties>
</file>