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<sst xmlns="http://schemas.openxmlformats.org/spreadsheetml/2006/main" count="364" uniqueCount="185">
  <si>
    <t>на 01.07.2012</t>
  </si>
  <si>
    <t>Наименование финансового органа:</t>
  </si>
  <si>
    <t>Финансовый отдел администрации Красноармейского района Чувашской Республики</t>
  </si>
  <si>
    <t>Наименование бюджета:</t>
  </si>
  <si>
    <t>Периодичность: месячная</t>
  </si>
  <si>
    <t>Единица измерения: 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</si>
  <si>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</si>
  <si>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</si>
  <si>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</si>
  <si>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</si>
  <si>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</si>
  <si>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</si>
  <si>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</si>
  <si>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</si>
  <si>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</si>
  <si>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</si>
  <si>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</si>
  <si>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</si>
  <si>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</si>
  <si>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</si>
  <si>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</si>
  <si>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</si>
  <si>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</si>
  <si>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</si>
  <si>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</si>
  <si>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</si>
  <si>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</si>
  <si>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</si>
  <si>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</si>
  <si>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</si>
  <si>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</si>
  <si>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</si>
  <si>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</si>
  <si>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</si>
  <si>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</si>
  <si>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</si>
  <si>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</si>
  <si>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</si>
  <si>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</si>
  <si>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</si>
  <si>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</si>
  <si>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</si>
  <si>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</si>
  <si>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</si>
  <si>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</si>
  <si>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</si>
  <si>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</si>
  <si>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</si>
  <si>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</si>
  <si>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</si>
  <si>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</si>
  <si>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</si>
  <si>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</si>
  <si>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</si>
  <si>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</si>
  <si>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</si>
  <si>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</si>
  <si>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</si>
  <si>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</si>
  <si>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</si>
  <si>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</si>
  <si>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</si>
  <si>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</si>
  <si>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</si>
  <si>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</si>
  <si>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</si>
  <si>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</si>
  <si>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</si>
  <si>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</si>
  <si>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</si>
  <si>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</si>
  <si>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</si>
  <si>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</si>
  <si>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</si>
  <si>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</si>
  <si>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</si>
  <si>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</si>
  <si>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</si>
  <si>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</si>
  <si>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</si>
  <si>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</si>
  <si>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</si>
  <si>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</si>
  <si>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</si>
  <si>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</si>
  <si>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</si>
  <si>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</si>
  <si>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</si>
  <si>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</si>
  <si>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</si>
  <si>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</si>
  <si>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</si>
  <si>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</si>
  <si>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</si>
  <si>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</si>
  <si>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</si>
  <si>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</si>
  <si>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</si>
  <si>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</si>
  <si>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</si>
  <si>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</si>
  <si>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</si>
  <si>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</si>
  <si>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</si>
  <si>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</si>
  <si>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00003100000000000226</t>
  </si>
  <si>
    <t>00003100000000000340</t>
  </si>
  <si>
    <t>00004090000000000225</t>
  </si>
  <si>
    <t>00004120000000000226</t>
  </si>
  <si>
    <t>00005030000000000223</t>
  </si>
  <si>
    <t>00005030000000000225</t>
  </si>
  <si>
    <t>00005030000000000226</t>
  </si>
  <si>
    <t>00005030000000000340</t>
  </si>
  <si>
    <t>00008010000000000211</t>
  </si>
  <si>
    <t>00008010000000000213</t>
  </si>
  <si>
    <t>00008010000000000221</t>
  </si>
  <si>
    <t>00008010000000000223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</si>
  <si>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</si>
  <si>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</si>
  <si>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</si>
  <si>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 xml:space="preserve">    Пособия по социальной помощи населению</t>
  </si>
  <si>
    <t>00010030000000000262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</si>
  <si>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</si>
  <si>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</si>
  <si>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</si>
  <si>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</si>
  <si>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</si>
  <si>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</si>
  <si>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</si>
  <si>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</si>
  <si>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</si>
  <si>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</si>
  <si>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</si>
  <si>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</si>
  <si>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</si>
  <si>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</si>
  <si>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</si>
  <si>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</si>
  <si>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</si>
  <si>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</si>
  <si>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</si>
  <si>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</si>
  <si>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</si>
  <si>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</si>
  <si>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</si>
  <si>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</si>
  <si>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</si>
  <si>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>ОТЧЕТ ОБ ИСПОЛНЕНИИ  БЮДЖЕТА БОЛЬШЕШАТЬМИНСКОЕ СЕЛЬСКОЕ ПОСЕЛЕНИЕ</t>
  </si>
  <si>
    <t>НАЛОГОВЫЕ И НЕНАЛОГОВЫЕ ДОХОДЫ</t>
  </si>
  <si>
    <t>НАЛОГОВЫЕ ДОХОДЫ</t>
  </si>
  <si>
    <t>НАЛОГИ НА ПРИБЫЛЬ, ДОХОДЫ</t>
  </si>
  <si>
    <t xml:space="preserve">    Земельный налог</t>
  </si>
  <si>
    <t>10606</t>
  </si>
  <si>
    <t>106</t>
  </si>
  <si>
    <t>НЕНАЛОГОВЫЕ ДОХОДЫ</t>
  </si>
  <si>
    <t>БЕЗВОЗМЕЗДНЫЕ ПОСТУПЛЕНИЯ</t>
  </si>
  <si>
    <t>202</t>
  </si>
  <si>
    <t>10503</t>
  </si>
  <si>
    <t>НАЛОГИ НА ИМУЩЕСТВО</t>
  </si>
  <si>
    <t>1105</t>
  </si>
  <si>
    <t>1003</t>
  </si>
  <si>
    <t>0801</t>
  </si>
  <si>
    <t>0503</t>
  </si>
  <si>
    <t>0412</t>
  </si>
  <si>
    <t>0409</t>
  </si>
  <si>
    <t>0400</t>
  </si>
  <si>
    <t>0310</t>
  </si>
  <si>
    <t>0203</t>
  </si>
  <si>
    <t>0113</t>
  </si>
  <si>
    <t>0111</t>
  </si>
  <si>
    <t>0104</t>
  </si>
  <si>
    <t>0100</t>
  </si>
  <si>
    <t>Общегосударственные вопросы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</si>
  <si>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</si>
  <si>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</si>
  <si>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</si>
  <si>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</si>
  <si>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</si>
  <si>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</si>
  <si>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</si>
  <si>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Благоустройство</t>
  </si>
  <si>
    <t xml:space="preserve">Культура </t>
  </si>
  <si>
    <t>Другие вопросы в области физической культуры и спорта</t>
  </si>
  <si>
    <t>Другие общегосударственный вопросы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</si>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</sst>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top" wrapText="1"/>
    </xf>
    <xf numFmtId="49" fontId="8" fillId="33" borderId="0" xfId="0" applyNumberFormat="1" applyFont="1" applyFill="1" applyAlignment="1">
      <alignment vertical="top" wrapText="1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vertical="top" wrapText="1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9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shrinkToFit="1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 shrinkToFit="1"/>
    </xf>
    <xf numFmtId="4" fontId="11" fillId="33" borderId="11" xfId="0" applyNumberFormat="1" applyFont="1" applyFill="1" applyBorder="1" applyAlignment="1">
      <alignment horizontal="right" shrinkToFit="1"/>
    </xf>
    <xf numFmtId="0" fontId="11" fillId="33" borderId="12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shrinkToFit="1"/>
    </xf>
    <xf numFmtId="168" fontId="11" fillId="33" borderId="11" xfId="0" applyNumberFormat="1" applyFont="1" applyFill="1" applyBorder="1" applyAlignment="1">
      <alignment horizontal="right" shrinkToFi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zoomScalePageLayoutView="0" workbookViewId="0" topLeftCell="A1">
      <selection activeCell="AB21" sqref="AB21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11" width="15.7109375" style="0" hidden="1" customWidth="1"/>
    <col min="12" max="12" width="14.28125" style="0" customWidth="1"/>
    <col min="13" max="13" width="7.421875" style="0" hidden="1" customWidth="1"/>
    <col min="14" max="16" width="15.7109375" style="0" hidden="1" customWidth="1"/>
    <col min="17" max="17" width="2.140625" style="0" hidden="1" customWidth="1"/>
    <col min="18" max="21" width="15.7109375" style="0" hidden="1" customWidth="1"/>
    <col min="22" max="22" width="12.8515625" style="0" customWidth="1"/>
    <col min="23" max="23" width="6.71093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40" t="s">
        <v>147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1"/>
      <c r="T4" s="11"/>
      <c r="U4" s="11"/>
      <c r="V4" s="12"/>
      <c r="W4" s="13"/>
    </row>
    <row r="5" spans="1:23" ht="15" hidden="1">
      <c r="A5" s="14" t="s">
        <v>1</v>
      </c>
      <c r="B5" s="15"/>
      <c r="C5" s="15"/>
      <c r="D5" s="16"/>
      <c r="E5" s="16"/>
      <c r="F5" s="16"/>
      <c r="G5" s="16"/>
      <c r="H5" s="14"/>
      <c r="I5" s="14"/>
      <c r="J5" s="14"/>
      <c r="K5" s="14"/>
      <c r="L5" s="14"/>
      <c r="M5" s="14"/>
      <c r="N5" s="17"/>
      <c r="O5" s="17"/>
      <c r="P5" s="17"/>
      <c r="Q5" s="17"/>
      <c r="R5" s="17"/>
      <c r="S5" s="17"/>
      <c r="T5" s="17"/>
      <c r="U5" s="17"/>
      <c r="V5" s="12"/>
      <c r="W5" s="18"/>
    </row>
    <row r="6" spans="1:23" ht="15" hidden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9"/>
      <c r="O6" s="19"/>
      <c r="P6" s="19"/>
      <c r="Q6" s="19"/>
      <c r="R6" s="19"/>
      <c r="S6" s="19"/>
      <c r="T6" s="19"/>
      <c r="U6" s="19"/>
      <c r="V6" s="20"/>
      <c r="W6" s="21"/>
    </row>
    <row r="7" spans="1:23" ht="15" hidden="1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22"/>
      <c r="O7" s="22"/>
      <c r="P7" s="22"/>
      <c r="Q7" s="22"/>
      <c r="R7" s="22"/>
      <c r="S7" s="22"/>
      <c r="T7" s="22"/>
      <c r="U7" s="22"/>
      <c r="V7" s="12"/>
      <c r="W7" s="23"/>
    </row>
    <row r="8" spans="1:23" ht="15" hidden="1">
      <c r="A8" s="14" t="s">
        <v>4</v>
      </c>
      <c r="B8" s="15"/>
      <c r="C8" s="15"/>
      <c r="D8" s="16"/>
      <c r="E8" s="16"/>
      <c r="F8" s="16"/>
      <c r="G8" s="16"/>
      <c r="H8" s="14"/>
      <c r="I8" s="14"/>
      <c r="J8" s="14"/>
      <c r="K8" s="14"/>
      <c r="L8" s="14"/>
      <c r="M8" s="14"/>
      <c r="N8" s="17"/>
      <c r="O8" s="17"/>
      <c r="P8" s="17"/>
      <c r="Q8" s="17"/>
      <c r="R8" s="17"/>
      <c r="S8" s="17"/>
      <c r="T8" s="17"/>
      <c r="U8" s="17"/>
      <c r="V8" s="20"/>
      <c r="W8" s="21"/>
    </row>
    <row r="9" spans="1:23" ht="15" hidden="1">
      <c r="A9" s="14" t="s">
        <v>5</v>
      </c>
      <c r="B9" s="15"/>
      <c r="C9" s="15"/>
      <c r="D9" s="16"/>
      <c r="E9" s="16"/>
      <c r="F9" s="16"/>
      <c r="G9" s="16"/>
      <c r="H9" s="14"/>
      <c r="I9" s="14"/>
      <c r="J9" s="14"/>
      <c r="K9" s="14"/>
      <c r="L9" s="14"/>
      <c r="M9" s="14"/>
      <c r="N9" s="17"/>
      <c r="O9" s="17"/>
      <c r="P9" s="17"/>
      <c r="Q9" s="17"/>
      <c r="R9" s="17"/>
      <c r="S9" s="17"/>
      <c r="T9" s="17"/>
      <c r="U9" s="17"/>
      <c r="V9" s="20"/>
      <c r="W9" s="24"/>
    </row>
    <row r="10" spans="1:2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7"/>
      <c r="N10" s="17"/>
      <c r="O10" s="17"/>
      <c r="P10" s="17"/>
      <c r="Q10" s="17"/>
      <c r="R10" s="17"/>
      <c r="S10" s="17"/>
      <c r="T10" s="17"/>
      <c r="U10" s="17"/>
      <c r="V10" s="20"/>
      <c r="W10" s="24"/>
    </row>
    <row r="11" spans="1:23" ht="15" customHeight="1">
      <c r="A11" s="44" t="s">
        <v>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33.75" customHeight="1">
      <c r="A13" s="45" t="s">
        <v>7</v>
      </c>
      <c r="B13" s="45" t="s">
        <v>8</v>
      </c>
      <c r="C13" s="45" t="s">
        <v>9</v>
      </c>
      <c r="D13" s="47" t="s">
        <v>10</v>
      </c>
      <c r="E13" s="48"/>
      <c r="F13" s="48"/>
      <c r="G13" s="48"/>
      <c r="H13" s="48"/>
      <c r="I13" s="48"/>
      <c r="J13" s="48"/>
      <c r="K13" s="48"/>
      <c r="L13" s="48"/>
      <c r="M13" s="49"/>
      <c r="N13" s="50" t="s">
        <v>11</v>
      </c>
      <c r="O13" s="51"/>
      <c r="P13" s="51"/>
      <c r="Q13" s="51"/>
      <c r="R13" s="51"/>
      <c r="S13" s="51"/>
      <c r="T13" s="51"/>
      <c r="U13" s="51"/>
      <c r="V13" s="51"/>
      <c r="W13" s="52"/>
    </row>
    <row r="14" spans="1:23" ht="35.25" customHeight="1" hidden="1">
      <c r="A14" s="46"/>
      <c r="B14" s="46"/>
      <c r="C14" s="46"/>
      <c r="D14" s="28" t="s">
        <v>12</v>
      </c>
      <c r="E14" s="28" t="s">
        <v>13</v>
      </c>
      <c r="F14" s="28" t="s">
        <v>14</v>
      </c>
      <c r="G14" s="28" t="s">
        <v>15</v>
      </c>
      <c r="H14" s="28" t="s">
        <v>16</v>
      </c>
      <c r="I14" s="29" t="s">
        <v>17</v>
      </c>
      <c r="J14" s="29" t="s">
        <v>18</v>
      </c>
      <c r="K14" s="29" t="s">
        <v>19</v>
      </c>
      <c r="L14" s="29" t="s">
        <v>20</v>
      </c>
      <c r="M14" s="28" t="s">
        <v>21</v>
      </c>
      <c r="N14" s="28" t="s">
        <v>12</v>
      </c>
      <c r="O14" s="28" t="s">
        <v>13</v>
      </c>
      <c r="P14" s="28" t="s">
        <v>22</v>
      </c>
      <c r="Q14" s="28" t="s">
        <v>15</v>
      </c>
      <c r="R14" s="28" t="s">
        <v>16</v>
      </c>
      <c r="S14" s="29" t="s">
        <v>17</v>
      </c>
      <c r="T14" s="29" t="s">
        <v>18</v>
      </c>
      <c r="U14" s="29" t="s">
        <v>19</v>
      </c>
      <c r="V14" s="29" t="s">
        <v>20</v>
      </c>
      <c r="W14" s="28" t="s">
        <v>21</v>
      </c>
    </row>
    <row r="15" spans="1:23" ht="22.5" hidden="1">
      <c r="A15" s="29" t="s">
        <v>23</v>
      </c>
      <c r="B15" s="29" t="s">
        <v>24</v>
      </c>
      <c r="C15" s="29" t="s">
        <v>25</v>
      </c>
      <c r="D15" s="29" t="s">
        <v>26</v>
      </c>
      <c r="E15" s="29" t="s">
        <v>27</v>
      </c>
      <c r="F15" s="29" t="s">
        <v>28</v>
      </c>
      <c r="G15" s="29" t="s">
        <v>29</v>
      </c>
      <c r="H15" s="29" t="s">
        <v>30</v>
      </c>
      <c r="I15" s="29" t="s">
        <v>31</v>
      </c>
      <c r="J15" s="29" t="s">
        <v>32</v>
      </c>
      <c r="K15" s="29" t="s">
        <v>33</v>
      </c>
      <c r="L15" s="29" t="s">
        <v>34</v>
      </c>
      <c r="M15" s="29" t="s">
        <v>35</v>
      </c>
      <c r="N15" s="29" t="s">
        <v>36</v>
      </c>
      <c r="O15" s="29" t="s">
        <v>37</v>
      </c>
      <c r="P15" s="29" t="s">
        <v>38</v>
      </c>
      <c r="Q15" s="29" t="s">
        <v>39</v>
      </c>
      <c r="R15" s="29" t="s">
        <v>40</v>
      </c>
      <c r="S15" s="29" t="s">
        <v>41</v>
      </c>
      <c r="T15" s="29" t="s">
        <v>42</v>
      </c>
      <c r="U15" s="29" t="s">
        <v>43</v>
      </c>
      <c r="V15" s="29" t="s">
        <v>44</v>
      </c>
      <c r="W15" s="29" t="s">
        <v>45</v>
      </c>
    </row>
    <row r="16" spans="1:23" ht="24.75">
      <c r="A16" s="30" t="s">
        <v>46</v>
      </c>
      <c r="B16" s="31" t="s">
        <v>47</v>
      </c>
      <c r="C16" s="31" t="s">
        <v>48</v>
      </c>
      <c r="D16" s="32">
        <v>3672290</v>
      </c>
      <c r="E16" s="32">
        <v>0</v>
      </c>
      <c r="F16" s="32">
        <v>3672290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f>L17+L34</f>
        <v>3672290</v>
      </c>
      <c r="M16" s="32">
        <f aca="true" t="shared" si="0" ref="M16:V16">M17+M34</f>
        <v>0</v>
      </c>
      <c r="N16" s="32">
        <f t="shared" si="0"/>
        <v>1290496.93</v>
      </c>
      <c r="O16" s="32">
        <f t="shared" si="0"/>
        <v>0</v>
      </c>
      <c r="P16" s="32">
        <f t="shared" si="0"/>
        <v>1290496.93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1290496.93</v>
      </c>
      <c r="W16" s="35">
        <f>V16/L16*100</f>
        <v>35.14147657183937</v>
      </c>
    </row>
    <row r="17" spans="1:23" ht="15">
      <c r="A17" s="30" t="s">
        <v>148</v>
      </c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>
        <f>L18+L31</f>
        <v>424700</v>
      </c>
      <c r="M17" s="32">
        <f aca="true" t="shared" si="1" ref="M17:V17">M18+M31</f>
        <v>0</v>
      </c>
      <c r="N17" s="32">
        <f t="shared" si="1"/>
        <v>179236.93</v>
      </c>
      <c r="O17" s="32">
        <f t="shared" si="1"/>
        <v>0</v>
      </c>
      <c r="P17" s="32">
        <f t="shared" si="1"/>
        <v>179236.93</v>
      </c>
      <c r="Q17" s="32">
        <f t="shared" si="1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179236.93</v>
      </c>
      <c r="W17" s="35">
        <f aca="true" t="shared" si="2" ref="W17:W38">V17/L17*100</f>
        <v>42.20318577819637</v>
      </c>
    </row>
    <row r="18" spans="1:23" ht="15">
      <c r="A18" s="30" t="s">
        <v>149</v>
      </c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>
        <f>L19+L22+L25+L30</f>
        <v>398700</v>
      </c>
      <c r="M18" s="32">
        <f aca="true" t="shared" si="3" ref="M18:V18">M19+M22+M25+M30</f>
        <v>0</v>
      </c>
      <c r="N18" s="32">
        <f t="shared" si="3"/>
        <v>174095.68</v>
      </c>
      <c r="O18" s="32">
        <f t="shared" si="3"/>
        <v>0</v>
      </c>
      <c r="P18" s="32">
        <f t="shared" si="3"/>
        <v>174095.68</v>
      </c>
      <c r="Q18" s="32">
        <f t="shared" si="3"/>
        <v>0</v>
      </c>
      <c r="R18" s="32">
        <f t="shared" si="3"/>
        <v>0</v>
      </c>
      <c r="S18" s="32">
        <f t="shared" si="3"/>
        <v>0</v>
      </c>
      <c r="T18" s="32">
        <f t="shared" si="3"/>
        <v>0</v>
      </c>
      <c r="U18" s="32">
        <f t="shared" si="3"/>
        <v>0</v>
      </c>
      <c r="V18" s="32">
        <f t="shared" si="3"/>
        <v>174095.68</v>
      </c>
      <c r="W18" s="35">
        <f t="shared" si="2"/>
        <v>43.6658339603712</v>
      </c>
    </row>
    <row r="19" spans="1:23" ht="15">
      <c r="A19" s="30" t="s">
        <v>150</v>
      </c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>
        <f>L20+L21</f>
        <v>105300</v>
      </c>
      <c r="M19" s="32">
        <f aca="true" t="shared" si="4" ref="M19:V19">M20+M21</f>
        <v>0</v>
      </c>
      <c r="N19" s="32">
        <f t="shared" si="4"/>
        <v>53163.29</v>
      </c>
      <c r="O19" s="32">
        <f t="shared" si="4"/>
        <v>0</v>
      </c>
      <c r="P19" s="32">
        <f t="shared" si="4"/>
        <v>53163.29</v>
      </c>
      <c r="Q19" s="32">
        <f t="shared" si="4"/>
        <v>0</v>
      </c>
      <c r="R19" s="32">
        <f t="shared" si="4"/>
        <v>0</v>
      </c>
      <c r="S19" s="32">
        <f t="shared" si="4"/>
        <v>0</v>
      </c>
      <c r="T19" s="32">
        <f t="shared" si="4"/>
        <v>0</v>
      </c>
      <c r="U19" s="32">
        <f t="shared" si="4"/>
        <v>0</v>
      </c>
      <c r="V19" s="32">
        <f t="shared" si="4"/>
        <v>53163.29</v>
      </c>
      <c r="W19" s="35">
        <f t="shared" si="2"/>
        <v>50.48745489078823</v>
      </c>
    </row>
    <row r="20" spans="1:23" ht="60.75">
      <c r="A20" s="33" t="s">
        <v>49</v>
      </c>
      <c r="B20" s="34" t="s">
        <v>47</v>
      </c>
      <c r="C20" s="31" t="s">
        <v>50</v>
      </c>
      <c r="D20" s="32">
        <v>105300</v>
      </c>
      <c r="E20" s="32">
        <v>0</v>
      </c>
      <c r="F20" s="32">
        <v>105300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105300</v>
      </c>
      <c r="M20" s="32">
        <v>0</v>
      </c>
      <c r="N20" s="32">
        <v>53049.29</v>
      </c>
      <c r="O20" s="32">
        <v>0</v>
      </c>
      <c r="P20" s="32">
        <v>53049.29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53049.29</v>
      </c>
      <c r="W20" s="35">
        <f t="shared" si="2"/>
        <v>50.37919278252612</v>
      </c>
    </row>
    <row r="21" spans="1:23" ht="36.75">
      <c r="A21" s="33" t="s">
        <v>51</v>
      </c>
      <c r="B21" s="34" t="s">
        <v>47</v>
      </c>
      <c r="C21" s="31" t="s">
        <v>52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114</v>
      </c>
      <c r="O21" s="32">
        <v>0</v>
      </c>
      <c r="P21" s="32">
        <v>114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114</v>
      </c>
      <c r="W21" s="35">
        <v>0</v>
      </c>
    </row>
    <row r="22" spans="1:23" ht="15">
      <c r="A22" s="33" t="s">
        <v>53</v>
      </c>
      <c r="B22" s="34"/>
      <c r="C22" s="31" t="s">
        <v>157</v>
      </c>
      <c r="D22" s="32"/>
      <c r="E22" s="32"/>
      <c r="F22" s="32"/>
      <c r="G22" s="32"/>
      <c r="H22" s="32"/>
      <c r="I22" s="32"/>
      <c r="J22" s="32"/>
      <c r="K22" s="32"/>
      <c r="L22" s="32">
        <f>L23+L24</f>
        <v>3400</v>
      </c>
      <c r="M22" s="32">
        <f aca="true" t="shared" si="5" ref="M22:V22">M23+M24</f>
        <v>0</v>
      </c>
      <c r="N22" s="32">
        <f t="shared" si="5"/>
        <v>328.8</v>
      </c>
      <c r="O22" s="32">
        <f t="shared" si="5"/>
        <v>0</v>
      </c>
      <c r="P22" s="32">
        <f t="shared" si="5"/>
        <v>328.8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 t="shared" si="5"/>
        <v>0</v>
      </c>
      <c r="U22" s="32">
        <f t="shared" si="5"/>
        <v>0</v>
      </c>
      <c r="V22" s="32">
        <f t="shared" si="5"/>
        <v>328.8</v>
      </c>
      <c r="W22" s="35">
        <f t="shared" si="2"/>
        <v>9.670588235294119</v>
      </c>
    </row>
    <row r="23" spans="1:23" ht="15">
      <c r="A23" s="33" t="s">
        <v>53</v>
      </c>
      <c r="B23" s="34" t="s">
        <v>47</v>
      </c>
      <c r="C23" s="31" t="s">
        <v>54</v>
      </c>
      <c r="D23" s="32">
        <v>1800</v>
      </c>
      <c r="E23" s="32">
        <v>0</v>
      </c>
      <c r="F23" s="32">
        <v>1800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1800</v>
      </c>
      <c r="M23" s="32">
        <v>0</v>
      </c>
      <c r="N23" s="32">
        <v>285.6</v>
      </c>
      <c r="O23" s="32">
        <v>0</v>
      </c>
      <c r="P23" s="32">
        <v>285.6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285.6</v>
      </c>
      <c r="W23" s="35">
        <f t="shared" si="2"/>
        <v>15.866666666666667</v>
      </c>
    </row>
    <row r="24" spans="1:23" ht="24.75">
      <c r="A24" s="33" t="s">
        <v>55</v>
      </c>
      <c r="B24" s="34" t="s">
        <v>47</v>
      </c>
      <c r="C24" s="31" t="s">
        <v>56</v>
      </c>
      <c r="D24" s="32">
        <v>1600</v>
      </c>
      <c r="E24" s="32">
        <v>0</v>
      </c>
      <c r="F24" s="32">
        <v>1600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1600</v>
      </c>
      <c r="M24" s="32">
        <v>0</v>
      </c>
      <c r="N24" s="32">
        <v>43.2</v>
      </c>
      <c r="O24" s="32">
        <v>0</v>
      </c>
      <c r="P24" s="32">
        <v>43.2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43.2</v>
      </c>
      <c r="W24" s="35">
        <f t="shared" si="2"/>
        <v>2.7</v>
      </c>
    </row>
    <row r="25" spans="1:23" ht="15">
      <c r="A25" s="33" t="s">
        <v>158</v>
      </c>
      <c r="B25" s="34"/>
      <c r="C25" s="31" t="s">
        <v>153</v>
      </c>
      <c r="D25" s="32"/>
      <c r="E25" s="32"/>
      <c r="F25" s="32"/>
      <c r="G25" s="32"/>
      <c r="H25" s="32"/>
      <c r="I25" s="32"/>
      <c r="J25" s="32"/>
      <c r="K25" s="32"/>
      <c r="L25" s="32">
        <f>L26+L27</f>
        <v>281600</v>
      </c>
      <c r="M25" s="32">
        <f aca="true" t="shared" si="6" ref="M25:V25">M26+M27</f>
        <v>0</v>
      </c>
      <c r="N25" s="32">
        <f t="shared" si="6"/>
        <v>116053.59</v>
      </c>
      <c r="O25" s="32">
        <f t="shared" si="6"/>
        <v>0</v>
      </c>
      <c r="P25" s="32">
        <f t="shared" si="6"/>
        <v>116053.59</v>
      </c>
      <c r="Q25" s="32">
        <f t="shared" si="6"/>
        <v>0</v>
      </c>
      <c r="R25" s="32">
        <f t="shared" si="6"/>
        <v>0</v>
      </c>
      <c r="S25" s="32">
        <f t="shared" si="6"/>
        <v>0</v>
      </c>
      <c r="T25" s="32">
        <f t="shared" si="6"/>
        <v>0</v>
      </c>
      <c r="U25" s="32">
        <f t="shared" si="6"/>
        <v>0</v>
      </c>
      <c r="V25" s="32">
        <f t="shared" si="6"/>
        <v>116053.59</v>
      </c>
      <c r="W25" s="35">
        <f t="shared" si="2"/>
        <v>41.21221235795454</v>
      </c>
    </row>
    <row r="26" spans="1:23" ht="36.75">
      <c r="A26" s="33" t="s">
        <v>57</v>
      </c>
      <c r="B26" s="34" t="s">
        <v>47</v>
      </c>
      <c r="C26" s="31" t="s">
        <v>58</v>
      </c>
      <c r="D26" s="32">
        <v>47300</v>
      </c>
      <c r="E26" s="32">
        <v>0</v>
      </c>
      <c r="F26" s="32">
        <v>47300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47300</v>
      </c>
      <c r="M26" s="32">
        <v>0</v>
      </c>
      <c r="N26" s="32">
        <v>9570.41</v>
      </c>
      <c r="O26" s="32">
        <v>0</v>
      </c>
      <c r="P26" s="32">
        <v>9570.41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9570.41</v>
      </c>
      <c r="W26" s="35">
        <f t="shared" si="2"/>
        <v>20.233424947145878</v>
      </c>
    </row>
    <row r="27" spans="1:23" ht="15">
      <c r="A27" s="33" t="s">
        <v>151</v>
      </c>
      <c r="B27" s="34"/>
      <c r="C27" s="31" t="s">
        <v>152</v>
      </c>
      <c r="D27" s="32"/>
      <c r="E27" s="32"/>
      <c r="F27" s="32"/>
      <c r="G27" s="32"/>
      <c r="H27" s="32"/>
      <c r="I27" s="32"/>
      <c r="J27" s="32"/>
      <c r="K27" s="32"/>
      <c r="L27" s="32">
        <f>L28+L29</f>
        <v>234300</v>
      </c>
      <c r="M27" s="32">
        <f aca="true" t="shared" si="7" ref="M27:V27">M28+M29</f>
        <v>0</v>
      </c>
      <c r="N27" s="32">
        <f t="shared" si="7"/>
        <v>106483.18</v>
      </c>
      <c r="O27" s="32">
        <f t="shared" si="7"/>
        <v>0</v>
      </c>
      <c r="P27" s="32">
        <f t="shared" si="7"/>
        <v>106483.18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106483.18</v>
      </c>
      <c r="W27" s="35">
        <f t="shared" si="2"/>
        <v>45.44736662398634</v>
      </c>
    </row>
    <row r="28" spans="1:23" ht="48.75">
      <c r="A28" s="33" t="s">
        <v>59</v>
      </c>
      <c r="B28" s="34" t="s">
        <v>47</v>
      </c>
      <c r="C28" s="31" t="s">
        <v>60</v>
      </c>
      <c r="D28" s="32">
        <v>232300</v>
      </c>
      <c r="E28" s="32">
        <v>0</v>
      </c>
      <c r="F28" s="32">
        <v>232300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232300</v>
      </c>
      <c r="M28" s="32">
        <v>0</v>
      </c>
      <c r="N28" s="32">
        <v>105109.18</v>
      </c>
      <c r="O28" s="32">
        <v>0</v>
      </c>
      <c r="P28" s="32">
        <v>105109.18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105109.18</v>
      </c>
      <c r="W28" s="35">
        <f t="shared" si="2"/>
        <v>45.247171760654325</v>
      </c>
    </row>
    <row r="29" spans="1:23" ht="48.75">
      <c r="A29" s="33" t="s">
        <v>61</v>
      </c>
      <c r="B29" s="34" t="s">
        <v>47</v>
      </c>
      <c r="C29" s="31" t="s">
        <v>62</v>
      </c>
      <c r="D29" s="32">
        <v>2000</v>
      </c>
      <c r="E29" s="32">
        <v>0</v>
      </c>
      <c r="F29" s="32">
        <v>2000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2000</v>
      </c>
      <c r="M29" s="32">
        <v>0</v>
      </c>
      <c r="N29" s="32">
        <v>1374</v>
      </c>
      <c r="O29" s="32">
        <v>0</v>
      </c>
      <c r="P29" s="32">
        <v>1374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1374</v>
      </c>
      <c r="W29" s="35">
        <f t="shared" si="2"/>
        <v>68.7</v>
      </c>
    </row>
    <row r="30" spans="1:23" ht="52.5" customHeight="1">
      <c r="A30" s="33" t="s">
        <v>63</v>
      </c>
      <c r="B30" s="34" t="s">
        <v>47</v>
      </c>
      <c r="C30" s="31" t="s">
        <v>64</v>
      </c>
      <c r="D30" s="32">
        <v>8400</v>
      </c>
      <c r="E30" s="32">
        <v>0</v>
      </c>
      <c r="F30" s="32">
        <v>8400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8400</v>
      </c>
      <c r="M30" s="32">
        <v>0</v>
      </c>
      <c r="N30" s="32">
        <v>4550</v>
      </c>
      <c r="O30" s="32">
        <v>0</v>
      </c>
      <c r="P30" s="32">
        <v>4550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4550</v>
      </c>
      <c r="W30" s="35">
        <f t="shared" si="2"/>
        <v>54.166666666666664</v>
      </c>
    </row>
    <row r="31" spans="1:23" ht="15">
      <c r="A31" s="33" t="s">
        <v>154</v>
      </c>
      <c r="B31" s="34"/>
      <c r="C31" s="31" t="s">
        <v>33</v>
      </c>
      <c r="D31" s="32"/>
      <c r="E31" s="32"/>
      <c r="F31" s="32"/>
      <c r="G31" s="32"/>
      <c r="H31" s="32"/>
      <c r="I31" s="32"/>
      <c r="J31" s="32"/>
      <c r="K31" s="32"/>
      <c r="L31" s="32">
        <f>L32+L33</f>
        <v>26000</v>
      </c>
      <c r="M31" s="32">
        <f aca="true" t="shared" si="8" ref="M31:V31">M32+M33</f>
        <v>0</v>
      </c>
      <c r="N31" s="32">
        <f t="shared" si="8"/>
        <v>5141.25</v>
      </c>
      <c r="O31" s="32">
        <f t="shared" si="8"/>
        <v>0</v>
      </c>
      <c r="P31" s="32">
        <f t="shared" si="8"/>
        <v>5141.25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5141.25</v>
      </c>
      <c r="W31" s="35">
        <f t="shared" si="2"/>
        <v>19.774038461538463</v>
      </c>
    </row>
    <row r="32" spans="1:23" ht="60.75">
      <c r="A32" s="33" t="s">
        <v>65</v>
      </c>
      <c r="B32" s="34" t="s">
        <v>47</v>
      </c>
      <c r="C32" s="31" t="s">
        <v>66</v>
      </c>
      <c r="D32" s="32">
        <v>17000</v>
      </c>
      <c r="E32" s="32">
        <v>0</v>
      </c>
      <c r="F32" s="32">
        <v>17000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17000</v>
      </c>
      <c r="M32" s="32">
        <v>0</v>
      </c>
      <c r="N32" s="32">
        <v>5141.25</v>
      </c>
      <c r="O32" s="32">
        <v>0</v>
      </c>
      <c r="P32" s="32">
        <v>5141.25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5141.25</v>
      </c>
      <c r="W32" s="35">
        <f t="shared" si="2"/>
        <v>30.24264705882353</v>
      </c>
    </row>
    <row r="33" spans="1:23" ht="36.75">
      <c r="A33" s="33" t="s">
        <v>67</v>
      </c>
      <c r="B33" s="34" t="s">
        <v>47</v>
      </c>
      <c r="C33" s="31" t="s">
        <v>68</v>
      </c>
      <c r="D33" s="32">
        <v>9000</v>
      </c>
      <c r="E33" s="32">
        <v>0</v>
      </c>
      <c r="F33" s="32">
        <v>9000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9000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5">
        <f t="shared" si="2"/>
        <v>0</v>
      </c>
    </row>
    <row r="34" spans="1:23" ht="15">
      <c r="A34" s="33" t="s">
        <v>155</v>
      </c>
      <c r="B34" s="34"/>
      <c r="C34" s="31" t="s">
        <v>156</v>
      </c>
      <c r="D34" s="32"/>
      <c r="E34" s="32"/>
      <c r="F34" s="32"/>
      <c r="G34" s="32"/>
      <c r="H34" s="32"/>
      <c r="I34" s="32"/>
      <c r="J34" s="32"/>
      <c r="K34" s="32"/>
      <c r="L34" s="32">
        <f>L35+L36+L37+L38</f>
        <v>3247590</v>
      </c>
      <c r="M34" s="32">
        <f aca="true" t="shared" si="9" ref="M34:V34">M35+M36+M37+M38</f>
        <v>0</v>
      </c>
      <c r="N34" s="32">
        <f t="shared" si="9"/>
        <v>1111260</v>
      </c>
      <c r="O34" s="32">
        <f t="shared" si="9"/>
        <v>0</v>
      </c>
      <c r="P34" s="32">
        <f t="shared" si="9"/>
        <v>1111260</v>
      </c>
      <c r="Q34" s="32">
        <f t="shared" si="9"/>
        <v>0</v>
      </c>
      <c r="R34" s="32">
        <f t="shared" si="9"/>
        <v>0</v>
      </c>
      <c r="S34" s="32">
        <f t="shared" si="9"/>
        <v>0</v>
      </c>
      <c r="T34" s="32">
        <f t="shared" si="9"/>
        <v>0</v>
      </c>
      <c r="U34" s="32">
        <f t="shared" si="9"/>
        <v>0</v>
      </c>
      <c r="V34" s="32">
        <f t="shared" si="9"/>
        <v>1111260</v>
      </c>
      <c r="W34" s="35">
        <f t="shared" si="2"/>
        <v>34.21798933978735</v>
      </c>
    </row>
    <row r="35" spans="1:23" ht="24.75">
      <c r="A35" s="33" t="s">
        <v>69</v>
      </c>
      <c r="B35" s="34" t="s">
        <v>47</v>
      </c>
      <c r="C35" s="31" t="s">
        <v>70</v>
      </c>
      <c r="D35" s="32">
        <v>2128100</v>
      </c>
      <c r="E35" s="32">
        <v>0</v>
      </c>
      <c r="F35" s="32">
        <v>2128100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2128100</v>
      </c>
      <c r="M35" s="32">
        <v>0</v>
      </c>
      <c r="N35" s="32">
        <v>1061660</v>
      </c>
      <c r="O35" s="32">
        <v>0</v>
      </c>
      <c r="P35" s="32">
        <v>1061660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1061660</v>
      </c>
      <c r="W35" s="35">
        <f t="shared" si="2"/>
        <v>49.887693247497765</v>
      </c>
    </row>
    <row r="36" spans="1:23" ht="24.75">
      <c r="A36" s="33" t="s">
        <v>71</v>
      </c>
      <c r="B36" s="34" t="s">
        <v>47</v>
      </c>
      <c r="C36" s="31" t="s">
        <v>72</v>
      </c>
      <c r="D36" s="32">
        <v>718490</v>
      </c>
      <c r="E36" s="32">
        <v>0</v>
      </c>
      <c r="F36" s="32">
        <v>718490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718490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5">
        <f t="shared" si="2"/>
        <v>0</v>
      </c>
    </row>
    <row r="37" spans="1:23" ht="15">
      <c r="A37" s="33" t="s">
        <v>73</v>
      </c>
      <c r="B37" s="34" t="s">
        <v>47</v>
      </c>
      <c r="C37" s="31" t="s">
        <v>74</v>
      </c>
      <c r="D37" s="32">
        <v>351400</v>
      </c>
      <c r="E37" s="32">
        <v>0</v>
      </c>
      <c r="F37" s="32">
        <v>351400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351400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5">
        <f t="shared" si="2"/>
        <v>0</v>
      </c>
    </row>
    <row r="38" spans="1:23" ht="36.75">
      <c r="A38" s="33" t="s">
        <v>75</v>
      </c>
      <c r="B38" s="34" t="s">
        <v>47</v>
      </c>
      <c r="C38" s="31" t="s">
        <v>76</v>
      </c>
      <c r="D38" s="32">
        <v>49600</v>
      </c>
      <c r="E38" s="32">
        <v>0</v>
      </c>
      <c r="F38" s="32">
        <v>49600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49600</v>
      </c>
      <c r="M38" s="32">
        <v>0</v>
      </c>
      <c r="N38" s="32">
        <v>49600</v>
      </c>
      <c r="O38" s="32">
        <v>0</v>
      </c>
      <c r="P38" s="32">
        <v>49600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49600</v>
      </c>
      <c r="W38" s="35">
        <f t="shared" si="2"/>
        <v>100</v>
      </c>
    </row>
    <row r="39" spans="1:23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36" customHeight="1">
      <c r="A40" s="53"/>
      <c r="B40" s="53"/>
      <c r="C40" s="53"/>
      <c r="D40" s="53"/>
      <c r="E40" s="53"/>
      <c r="F40" s="53"/>
      <c r="G40" s="53"/>
      <c r="H40" s="53"/>
      <c r="I40" s="53"/>
      <c r="J40" s="9"/>
      <c r="K40" s="9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8"/>
      <c r="W40" s="10"/>
    </row>
  </sheetData>
  <sheetProtection/>
  <mergeCells count="11">
    <mergeCell ref="A40:I40"/>
    <mergeCell ref="A2:W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zoomScalePageLayoutView="0" workbookViewId="0" topLeftCell="A1">
      <selection activeCell="V52" sqref="V52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3.421875" style="0" hidden="1" customWidth="1"/>
    <col min="5" max="7" width="15.7109375" style="0" hidden="1" customWidth="1"/>
    <col min="8" max="8" width="2.8515625" style="0" hidden="1" customWidth="1"/>
    <col min="9" max="11" width="15.7109375" style="0" hidden="1" customWidth="1"/>
    <col min="12" max="12" width="15.57421875" style="0" customWidth="1"/>
    <col min="13" max="13" width="11.8515625" style="0" hidden="1" customWidth="1"/>
    <col min="14" max="15" width="15.7109375" style="0" hidden="1" customWidth="1"/>
    <col min="16" max="16" width="1.8515625" style="0" hidden="1" customWidth="1"/>
    <col min="17" max="21" width="15.7109375" style="0" hidden="1" customWidth="1"/>
    <col min="22" max="22" width="13.8515625" style="0" customWidth="1"/>
    <col min="23" max="23" width="6.57421875" style="0" customWidth="1"/>
  </cols>
  <sheetData>
    <row r="1" spans="1:23" ht="15.7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7"/>
      <c r="U1" s="17"/>
      <c r="V1" s="17"/>
      <c r="W1" s="17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42.75" customHeight="1">
      <c r="A3" s="55" t="s">
        <v>7</v>
      </c>
      <c r="B3" s="45" t="s">
        <v>8</v>
      </c>
      <c r="C3" s="45" t="s">
        <v>78</v>
      </c>
      <c r="D3" s="47" t="s">
        <v>10</v>
      </c>
      <c r="E3" s="48"/>
      <c r="F3" s="48"/>
      <c r="G3" s="48"/>
      <c r="H3" s="48"/>
      <c r="I3" s="48"/>
      <c r="J3" s="48"/>
      <c r="K3" s="48"/>
      <c r="L3" s="48"/>
      <c r="M3" s="49"/>
      <c r="N3" s="50" t="s">
        <v>11</v>
      </c>
      <c r="O3" s="51"/>
      <c r="P3" s="51"/>
      <c r="Q3" s="51"/>
      <c r="R3" s="51"/>
      <c r="S3" s="51"/>
      <c r="T3" s="51"/>
      <c r="U3" s="51"/>
      <c r="V3" s="51"/>
      <c r="W3" s="52"/>
    </row>
    <row r="4" spans="1:23" ht="252" customHeight="1" hidden="1">
      <c r="A4" s="56"/>
      <c r="B4" s="46"/>
      <c r="C4" s="46"/>
      <c r="D4" s="28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8" t="s">
        <v>21</v>
      </c>
      <c r="N4" s="28" t="s">
        <v>12</v>
      </c>
      <c r="O4" s="28" t="s">
        <v>13</v>
      </c>
      <c r="P4" s="28" t="s">
        <v>22</v>
      </c>
      <c r="Q4" s="28" t="s">
        <v>15</v>
      </c>
      <c r="R4" s="28" t="s">
        <v>16</v>
      </c>
      <c r="S4" s="29" t="s">
        <v>17</v>
      </c>
      <c r="T4" s="29" t="s">
        <v>18</v>
      </c>
      <c r="U4" s="29" t="s">
        <v>19</v>
      </c>
      <c r="V4" s="29" t="s">
        <v>20</v>
      </c>
      <c r="W4" s="28" t="s">
        <v>21</v>
      </c>
    </row>
    <row r="5" spans="1:23" ht="23.25" hidden="1" thickBot="1">
      <c r="A5" s="36" t="s">
        <v>23</v>
      </c>
      <c r="B5" s="37" t="s">
        <v>24</v>
      </c>
      <c r="C5" s="37" t="s">
        <v>25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30</v>
      </c>
      <c r="I5" s="29" t="s">
        <v>31</v>
      </c>
      <c r="J5" s="29" t="s">
        <v>32</v>
      </c>
      <c r="K5" s="29" t="s">
        <v>33</v>
      </c>
      <c r="L5" s="29" t="s">
        <v>34</v>
      </c>
      <c r="M5" s="29" t="s">
        <v>35</v>
      </c>
      <c r="N5" s="29" t="s">
        <v>36</v>
      </c>
      <c r="O5" s="29" t="s">
        <v>37</v>
      </c>
      <c r="P5" s="29" t="s">
        <v>38</v>
      </c>
      <c r="Q5" s="29" t="s">
        <v>39</v>
      </c>
      <c r="R5" s="29" t="s">
        <v>40</v>
      </c>
      <c r="S5" s="29" t="s">
        <v>41</v>
      </c>
      <c r="T5" s="29" t="s">
        <v>42</v>
      </c>
      <c r="U5" s="29" t="s">
        <v>43</v>
      </c>
      <c r="V5" s="29" t="s">
        <v>44</v>
      </c>
      <c r="W5" s="29" t="s">
        <v>45</v>
      </c>
    </row>
    <row r="6" spans="1:23" ht="24.75">
      <c r="A6" s="30" t="s">
        <v>79</v>
      </c>
      <c r="B6" s="31" t="s">
        <v>80</v>
      </c>
      <c r="C6" s="31" t="s">
        <v>48</v>
      </c>
      <c r="D6" s="32">
        <v>4028290</v>
      </c>
      <c r="E6" s="32">
        <v>0</v>
      </c>
      <c r="F6" s="32">
        <v>4028290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f>L7+L22+L27+L30+L35+L40+L47+L49</f>
        <v>4028290</v>
      </c>
      <c r="M6" s="32">
        <f aca="true" t="shared" si="0" ref="M6:V6">M7+M22+M27+M30+M35+M40+M47+M49</f>
        <v>0</v>
      </c>
      <c r="N6" s="32">
        <f t="shared" si="0"/>
        <v>1149821.66</v>
      </c>
      <c r="O6" s="32">
        <f t="shared" si="0"/>
        <v>0</v>
      </c>
      <c r="P6" s="32">
        <f t="shared" si="0"/>
        <v>1149821.66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1149821.66</v>
      </c>
      <c r="W6" s="35">
        <f>V6/L6*100</f>
        <v>28.543666419249853</v>
      </c>
    </row>
    <row r="7" spans="1:23" ht="15">
      <c r="A7" s="38" t="s">
        <v>172</v>
      </c>
      <c r="B7" s="31"/>
      <c r="C7" s="31" t="s">
        <v>171</v>
      </c>
      <c r="D7" s="32"/>
      <c r="E7" s="32"/>
      <c r="F7" s="32"/>
      <c r="G7" s="32"/>
      <c r="H7" s="32"/>
      <c r="I7" s="32"/>
      <c r="J7" s="32"/>
      <c r="K7" s="32"/>
      <c r="L7" s="32">
        <f>L8+L17+L19</f>
        <v>734900</v>
      </c>
      <c r="M7" s="32">
        <f aca="true" t="shared" si="1" ref="M7:V7">M8+M17+M19</f>
        <v>0</v>
      </c>
      <c r="N7" s="32">
        <f t="shared" si="1"/>
        <v>287842.41</v>
      </c>
      <c r="O7" s="32">
        <f t="shared" si="1"/>
        <v>0</v>
      </c>
      <c r="P7" s="32">
        <f t="shared" si="1"/>
        <v>287842.41</v>
      </c>
      <c r="Q7" s="32">
        <f t="shared" si="1"/>
        <v>0</v>
      </c>
      <c r="R7" s="32">
        <f t="shared" si="1"/>
        <v>0</v>
      </c>
      <c r="S7" s="32">
        <f t="shared" si="1"/>
        <v>0</v>
      </c>
      <c r="T7" s="32">
        <f t="shared" si="1"/>
        <v>0</v>
      </c>
      <c r="U7" s="32">
        <f t="shared" si="1"/>
        <v>0</v>
      </c>
      <c r="V7" s="32">
        <f t="shared" si="1"/>
        <v>287842.41</v>
      </c>
      <c r="W7" s="35">
        <f aca="true" t="shared" si="2" ref="W7:W51">V7/L7*100</f>
        <v>39.16756157300313</v>
      </c>
    </row>
    <row r="8" spans="1:23" ht="39">
      <c r="A8" s="38" t="s">
        <v>173</v>
      </c>
      <c r="B8" s="31"/>
      <c r="C8" s="31" t="s">
        <v>170</v>
      </c>
      <c r="D8" s="32"/>
      <c r="E8" s="32"/>
      <c r="F8" s="32"/>
      <c r="G8" s="32"/>
      <c r="H8" s="32"/>
      <c r="I8" s="32"/>
      <c r="J8" s="32"/>
      <c r="K8" s="32"/>
      <c r="L8" s="32">
        <f>SUM(L9:L16)</f>
        <v>650800</v>
      </c>
      <c r="M8" s="32">
        <f aca="true" t="shared" si="3" ref="M8:V8">SUM(M9:M16)</f>
        <v>0</v>
      </c>
      <c r="N8" s="32">
        <f t="shared" si="3"/>
        <v>271759.41</v>
      </c>
      <c r="O8" s="32">
        <f t="shared" si="3"/>
        <v>0</v>
      </c>
      <c r="P8" s="32">
        <f t="shared" si="3"/>
        <v>271759.41</v>
      </c>
      <c r="Q8" s="32">
        <f t="shared" si="3"/>
        <v>0</v>
      </c>
      <c r="R8" s="32">
        <f t="shared" si="3"/>
        <v>0</v>
      </c>
      <c r="S8" s="32">
        <f t="shared" si="3"/>
        <v>0</v>
      </c>
      <c r="T8" s="32">
        <f t="shared" si="3"/>
        <v>0</v>
      </c>
      <c r="U8" s="32">
        <f t="shared" si="3"/>
        <v>0</v>
      </c>
      <c r="V8" s="32">
        <f t="shared" si="3"/>
        <v>271759.41</v>
      </c>
      <c r="W8" s="35">
        <f t="shared" si="2"/>
        <v>41.75774585125998</v>
      </c>
    </row>
    <row r="9" spans="1:23" ht="15">
      <c r="A9" s="33" t="s">
        <v>81</v>
      </c>
      <c r="B9" s="34" t="s">
        <v>80</v>
      </c>
      <c r="C9" s="31" t="s">
        <v>82</v>
      </c>
      <c r="D9" s="32">
        <v>455300</v>
      </c>
      <c r="E9" s="32">
        <v>0</v>
      </c>
      <c r="F9" s="32">
        <v>455300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455300</v>
      </c>
      <c r="M9" s="32">
        <v>0</v>
      </c>
      <c r="N9" s="32">
        <v>188963.46</v>
      </c>
      <c r="O9" s="32">
        <v>0</v>
      </c>
      <c r="P9" s="32">
        <v>188963.46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188963.46</v>
      </c>
      <c r="W9" s="35">
        <f t="shared" si="2"/>
        <v>41.50306611025697</v>
      </c>
    </row>
    <row r="10" spans="1:23" ht="15">
      <c r="A10" s="33" t="s">
        <v>83</v>
      </c>
      <c r="B10" s="34" t="s">
        <v>80</v>
      </c>
      <c r="C10" s="31" t="s">
        <v>84</v>
      </c>
      <c r="D10" s="32">
        <v>137500</v>
      </c>
      <c r="E10" s="32">
        <v>0</v>
      </c>
      <c r="F10" s="32">
        <v>137500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137500</v>
      </c>
      <c r="M10" s="32">
        <v>0</v>
      </c>
      <c r="N10" s="32">
        <v>69998.52</v>
      </c>
      <c r="O10" s="32">
        <v>0</v>
      </c>
      <c r="P10" s="32">
        <v>69998.52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69998.52</v>
      </c>
      <c r="W10" s="35">
        <f t="shared" si="2"/>
        <v>50.90801454545455</v>
      </c>
    </row>
    <row r="11" spans="1:23" ht="15">
      <c r="A11" s="33" t="s">
        <v>85</v>
      </c>
      <c r="B11" s="34" t="s">
        <v>80</v>
      </c>
      <c r="C11" s="31" t="s">
        <v>86</v>
      </c>
      <c r="D11" s="32">
        <v>15500</v>
      </c>
      <c r="E11" s="32">
        <v>0</v>
      </c>
      <c r="F11" s="32">
        <v>15500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15500</v>
      </c>
      <c r="M11" s="32">
        <v>0</v>
      </c>
      <c r="N11" s="32">
        <v>4697.49</v>
      </c>
      <c r="O11" s="32">
        <v>0</v>
      </c>
      <c r="P11" s="32">
        <v>4697.49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4697.49</v>
      </c>
      <c r="W11" s="35">
        <f t="shared" si="2"/>
        <v>30.30638709677419</v>
      </c>
    </row>
    <row r="12" spans="1:23" ht="15">
      <c r="A12" s="33" t="s">
        <v>87</v>
      </c>
      <c r="B12" s="34" t="s">
        <v>80</v>
      </c>
      <c r="C12" s="31" t="s">
        <v>88</v>
      </c>
      <c r="D12" s="32">
        <v>15300</v>
      </c>
      <c r="E12" s="32">
        <v>0</v>
      </c>
      <c r="F12" s="32">
        <v>15300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15300</v>
      </c>
      <c r="M12" s="32">
        <v>0</v>
      </c>
      <c r="N12" s="32">
        <v>2931.34</v>
      </c>
      <c r="O12" s="32">
        <v>0</v>
      </c>
      <c r="P12" s="32">
        <v>2931.34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2931.34</v>
      </c>
      <c r="W12" s="35">
        <f t="shared" si="2"/>
        <v>19.15908496732026</v>
      </c>
    </row>
    <row r="13" spans="1:23" ht="15">
      <c r="A13" s="33" t="s">
        <v>89</v>
      </c>
      <c r="B13" s="34" t="s">
        <v>80</v>
      </c>
      <c r="C13" s="31" t="s">
        <v>90</v>
      </c>
      <c r="D13" s="32">
        <v>6100</v>
      </c>
      <c r="E13" s="32">
        <v>0</v>
      </c>
      <c r="F13" s="32">
        <v>6100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6100</v>
      </c>
      <c r="M13" s="32">
        <v>0</v>
      </c>
      <c r="N13" s="32">
        <v>320</v>
      </c>
      <c r="O13" s="32">
        <v>0</v>
      </c>
      <c r="P13" s="32">
        <v>320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320</v>
      </c>
      <c r="W13" s="35">
        <f t="shared" si="2"/>
        <v>5.245901639344262</v>
      </c>
    </row>
    <row r="14" spans="1:23" ht="15">
      <c r="A14" s="33" t="s">
        <v>91</v>
      </c>
      <c r="B14" s="34" t="s">
        <v>80</v>
      </c>
      <c r="C14" s="31" t="s">
        <v>92</v>
      </c>
      <c r="D14" s="32">
        <v>10000</v>
      </c>
      <c r="E14" s="32">
        <v>0</v>
      </c>
      <c r="F14" s="32">
        <v>10000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10000</v>
      </c>
      <c r="M14" s="32">
        <v>0</v>
      </c>
      <c r="N14" s="32">
        <v>3377.6</v>
      </c>
      <c r="O14" s="32">
        <v>0</v>
      </c>
      <c r="P14" s="32">
        <v>3377.6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3377.6</v>
      </c>
      <c r="W14" s="35">
        <f t="shared" si="2"/>
        <v>33.776</v>
      </c>
    </row>
    <row r="15" spans="1:23" ht="15">
      <c r="A15" s="33" t="s">
        <v>93</v>
      </c>
      <c r="B15" s="34" t="s">
        <v>80</v>
      </c>
      <c r="C15" s="31" t="s">
        <v>94</v>
      </c>
      <c r="D15" s="32">
        <v>1100</v>
      </c>
      <c r="E15" s="32">
        <v>0</v>
      </c>
      <c r="F15" s="32">
        <v>1100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1100</v>
      </c>
      <c r="M15" s="32">
        <v>0</v>
      </c>
      <c r="N15" s="32">
        <v>1100</v>
      </c>
      <c r="O15" s="32">
        <v>0</v>
      </c>
      <c r="P15" s="32">
        <v>1100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1100</v>
      </c>
      <c r="W15" s="35">
        <f t="shared" si="2"/>
        <v>100</v>
      </c>
    </row>
    <row r="16" spans="1:23" ht="15">
      <c r="A16" s="33" t="s">
        <v>95</v>
      </c>
      <c r="B16" s="34" t="s">
        <v>80</v>
      </c>
      <c r="C16" s="31" t="s">
        <v>96</v>
      </c>
      <c r="D16" s="32">
        <v>10000</v>
      </c>
      <c r="E16" s="32">
        <v>0</v>
      </c>
      <c r="F16" s="32">
        <v>10000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10000</v>
      </c>
      <c r="M16" s="32">
        <v>0</v>
      </c>
      <c r="N16" s="32">
        <v>371</v>
      </c>
      <c r="O16" s="32">
        <v>0</v>
      </c>
      <c r="P16" s="32">
        <v>371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371</v>
      </c>
      <c r="W16" s="35">
        <f t="shared" si="2"/>
        <v>3.71</v>
      </c>
    </row>
    <row r="17" spans="1:23" ht="15">
      <c r="A17" s="39" t="s">
        <v>174</v>
      </c>
      <c r="B17" s="34"/>
      <c r="C17" s="31" t="s">
        <v>169</v>
      </c>
      <c r="D17" s="32"/>
      <c r="E17" s="32"/>
      <c r="F17" s="32"/>
      <c r="G17" s="32"/>
      <c r="H17" s="32"/>
      <c r="I17" s="32"/>
      <c r="J17" s="32"/>
      <c r="K17" s="32"/>
      <c r="L17" s="32">
        <f>L18</f>
        <v>10000</v>
      </c>
      <c r="M17" s="32">
        <f aca="true" t="shared" si="4" ref="M17:V17">M18</f>
        <v>0</v>
      </c>
      <c r="N17" s="32">
        <f t="shared" si="4"/>
        <v>0</v>
      </c>
      <c r="O17" s="32">
        <f t="shared" si="4"/>
        <v>0</v>
      </c>
      <c r="P17" s="32">
        <f t="shared" si="4"/>
        <v>0</v>
      </c>
      <c r="Q17" s="32">
        <f t="shared" si="4"/>
        <v>0</v>
      </c>
      <c r="R17" s="32">
        <f t="shared" si="4"/>
        <v>0</v>
      </c>
      <c r="S17" s="32">
        <f t="shared" si="4"/>
        <v>0</v>
      </c>
      <c r="T17" s="32">
        <f t="shared" si="4"/>
        <v>0</v>
      </c>
      <c r="U17" s="32">
        <f t="shared" si="4"/>
        <v>0</v>
      </c>
      <c r="V17" s="32">
        <f t="shared" si="4"/>
        <v>0</v>
      </c>
      <c r="W17" s="35">
        <f t="shared" si="2"/>
        <v>0</v>
      </c>
    </row>
    <row r="18" spans="1:23" ht="15">
      <c r="A18" s="33" t="s">
        <v>93</v>
      </c>
      <c r="B18" s="34" t="s">
        <v>80</v>
      </c>
      <c r="C18" s="31" t="s">
        <v>97</v>
      </c>
      <c r="D18" s="32">
        <v>10000</v>
      </c>
      <c r="E18" s="32">
        <v>0</v>
      </c>
      <c r="F18" s="32">
        <v>10000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10000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5">
        <f t="shared" si="2"/>
        <v>0</v>
      </c>
    </row>
    <row r="19" spans="1:23" ht="15">
      <c r="A19" s="33" t="s">
        <v>183</v>
      </c>
      <c r="B19" s="34"/>
      <c r="C19" s="31" t="s">
        <v>168</v>
      </c>
      <c r="D19" s="32"/>
      <c r="E19" s="32"/>
      <c r="F19" s="32"/>
      <c r="G19" s="32"/>
      <c r="H19" s="32"/>
      <c r="I19" s="32"/>
      <c r="J19" s="32"/>
      <c r="K19" s="32"/>
      <c r="L19" s="32">
        <f>SUM(L20:L21)</f>
        <v>74100</v>
      </c>
      <c r="M19" s="32">
        <f aca="true" t="shared" si="5" ref="M19:V19">SUM(M20:M21)</f>
        <v>0</v>
      </c>
      <c r="N19" s="32">
        <f t="shared" si="5"/>
        <v>16083</v>
      </c>
      <c r="O19" s="32">
        <f t="shared" si="5"/>
        <v>0</v>
      </c>
      <c r="P19" s="32">
        <f t="shared" si="5"/>
        <v>16083</v>
      </c>
      <c r="Q19" s="32">
        <f t="shared" si="5"/>
        <v>0</v>
      </c>
      <c r="R19" s="32">
        <f t="shared" si="5"/>
        <v>0</v>
      </c>
      <c r="S19" s="32">
        <f t="shared" si="5"/>
        <v>0</v>
      </c>
      <c r="T19" s="32">
        <f t="shared" si="5"/>
        <v>0</v>
      </c>
      <c r="U19" s="32">
        <f t="shared" si="5"/>
        <v>0</v>
      </c>
      <c r="V19" s="32">
        <f t="shared" si="5"/>
        <v>16083</v>
      </c>
      <c r="W19" s="35">
        <f t="shared" si="2"/>
        <v>21.704453441295545</v>
      </c>
    </row>
    <row r="20" spans="1:23" ht="15">
      <c r="A20" s="33" t="s">
        <v>81</v>
      </c>
      <c r="B20" s="34" t="s">
        <v>80</v>
      </c>
      <c r="C20" s="31" t="s">
        <v>98</v>
      </c>
      <c r="D20" s="32">
        <v>56900</v>
      </c>
      <c r="E20" s="32">
        <v>0</v>
      </c>
      <c r="F20" s="32">
        <v>56900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56900</v>
      </c>
      <c r="M20" s="32">
        <v>0</v>
      </c>
      <c r="N20" s="32">
        <v>7114.44</v>
      </c>
      <c r="O20" s="32">
        <v>0</v>
      </c>
      <c r="P20" s="32">
        <v>7114.44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7114.44</v>
      </c>
      <c r="W20" s="35">
        <f t="shared" si="2"/>
        <v>12.503409490333919</v>
      </c>
    </row>
    <row r="21" spans="1:23" ht="15">
      <c r="A21" s="33" t="s">
        <v>83</v>
      </c>
      <c r="B21" s="34" t="s">
        <v>80</v>
      </c>
      <c r="C21" s="31" t="s">
        <v>99</v>
      </c>
      <c r="D21" s="32">
        <v>17200</v>
      </c>
      <c r="E21" s="32">
        <v>0</v>
      </c>
      <c r="F21" s="32">
        <v>17200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17200</v>
      </c>
      <c r="M21" s="32">
        <v>0</v>
      </c>
      <c r="N21" s="32">
        <v>8968.56</v>
      </c>
      <c r="O21" s="32">
        <v>0</v>
      </c>
      <c r="P21" s="32">
        <v>8968.56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8968.56</v>
      </c>
      <c r="W21" s="35">
        <f t="shared" si="2"/>
        <v>52.142790697674414</v>
      </c>
    </row>
    <row r="22" spans="1:23" ht="15">
      <c r="A22" s="39" t="s">
        <v>175</v>
      </c>
      <c r="B22" s="34"/>
      <c r="C22" s="31" t="s">
        <v>167</v>
      </c>
      <c r="D22" s="32"/>
      <c r="E22" s="32"/>
      <c r="F22" s="32"/>
      <c r="G22" s="32"/>
      <c r="H22" s="32"/>
      <c r="I22" s="32"/>
      <c r="J22" s="32"/>
      <c r="K22" s="32"/>
      <c r="L22" s="32">
        <f>SUM(L23:L26)</f>
        <v>49600</v>
      </c>
      <c r="M22" s="32">
        <f aca="true" t="shared" si="6" ref="M22:V22">SUM(M23:M26)</f>
        <v>0</v>
      </c>
      <c r="N22" s="32">
        <f t="shared" si="6"/>
        <v>17991.85</v>
      </c>
      <c r="O22" s="32">
        <f t="shared" si="6"/>
        <v>0</v>
      </c>
      <c r="P22" s="32">
        <f t="shared" si="6"/>
        <v>17991.85</v>
      </c>
      <c r="Q22" s="32">
        <f t="shared" si="6"/>
        <v>0</v>
      </c>
      <c r="R22" s="32">
        <f t="shared" si="6"/>
        <v>0</v>
      </c>
      <c r="S22" s="32">
        <f t="shared" si="6"/>
        <v>0</v>
      </c>
      <c r="T22" s="32">
        <f t="shared" si="6"/>
        <v>0</v>
      </c>
      <c r="U22" s="32">
        <f t="shared" si="6"/>
        <v>0</v>
      </c>
      <c r="V22" s="32">
        <f t="shared" si="6"/>
        <v>17991.85</v>
      </c>
      <c r="W22" s="35">
        <f t="shared" si="2"/>
        <v>36.27389112903225</v>
      </c>
    </row>
    <row r="23" spans="1:23" ht="15">
      <c r="A23" s="33" t="s">
        <v>81</v>
      </c>
      <c r="B23" s="34" t="s">
        <v>80</v>
      </c>
      <c r="C23" s="31" t="s">
        <v>100</v>
      </c>
      <c r="D23" s="32">
        <v>33800</v>
      </c>
      <c r="E23" s="32">
        <v>0</v>
      </c>
      <c r="F23" s="32">
        <v>33800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33800</v>
      </c>
      <c r="M23" s="32">
        <v>0</v>
      </c>
      <c r="N23" s="32">
        <v>12051.02</v>
      </c>
      <c r="O23" s="32">
        <v>0</v>
      </c>
      <c r="P23" s="32">
        <v>12051.02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12051.02</v>
      </c>
      <c r="W23" s="35">
        <f t="shared" si="2"/>
        <v>35.65390532544379</v>
      </c>
    </row>
    <row r="24" spans="1:23" ht="15">
      <c r="A24" s="33" t="s">
        <v>83</v>
      </c>
      <c r="B24" s="34" t="s">
        <v>80</v>
      </c>
      <c r="C24" s="31" t="s">
        <v>101</v>
      </c>
      <c r="D24" s="32">
        <v>10200</v>
      </c>
      <c r="E24" s="32">
        <v>0</v>
      </c>
      <c r="F24" s="32">
        <v>10200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10200</v>
      </c>
      <c r="M24" s="32">
        <v>0</v>
      </c>
      <c r="N24" s="32">
        <v>3350.83</v>
      </c>
      <c r="O24" s="32">
        <v>0</v>
      </c>
      <c r="P24" s="32">
        <v>3350.83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3350.83</v>
      </c>
      <c r="W24" s="35">
        <f t="shared" si="2"/>
        <v>32.851274509803915</v>
      </c>
    </row>
    <row r="25" spans="1:23" ht="15">
      <c r="A25" s="33" t="s">
        <v>102</v>
      </c>
      <c r="B25" s="34" t="s">
        <v>80</v>
      </c>
      <c r="C25" s="31" t="s">
        <v>103</v>
      </c>
      <c r="D25" s="32">
        <v>1400</v>
      </c>
      <c r="E25" s="32">
        <v>0</v>
      </c>
      <c r="F25" s="32">
        <v>1400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1400</v>
      </c>
      <c r="M25" s="32">
        <v>0</v>
      </c>
      <c r="N25" s="32">
        <v>290</v>
      </c>
      <c r="O25" s="32">
        <v>0</v>
      </c>
      <c r="P25" s="32">
        <v>290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290</v>
      </c>
      <c r="W25" s="35">
        <f t="shared" si="2"/>
        <v>20.714285714285715</v>
      </c>
    </row>
    <row r="26" spans="1:23" ht="15">
      <c r="A26" s="33" t="s">
        <v>95</v>
      </c>
      <c r="B26" s="34" t="s">
        <v>80</v>
      </c>
      <c r="C26" s="31" t="s">
        <v>104</v>
      </c>
      <c r="D26" s="32">
        <v>4200</v>
      </c>
      <c r="E26" s="32">
        <v>0</v>
      </c>
      <c r="F26" s="32">
        <v>4200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4200</v>
      </c>
      <c r="M26" s="32">
        <v>0</v>
      </c>
      <c r="N26" s="32">
        <v>2300</v>
      </c>
      <c r="O26" s="32">
        <v>0</v>
      </c>
      <c r="P26" s="32">
        <v>2300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2300</v>
      </c>
      <c r="W26" s="35">
        <f t="shared" si="2"/>
        <v>54.761904761904766</v>
      </c>
    </row>
    <row r="27" spans="1:23" ht="15">
      <c r="A27" s="39" t="s">
        <v>176</v>
      </c>
      <c r="B27" s="34"/>
      <c r="C27" s="31" t="s">
        <v>166</v>
      </c>
      <c r="D27" s="32"/>
      <c r="E27" s="32"/>
      <c r="F27" s="32"/>
      <c r="G27" s="32"/>
      <c r="H27" s="32"/>
      <c r="I27" s="32"/>
      <c r="J27" s="32"/>
      <c r="K27" s="32"/>
      <c r="L27" s="32">
        <f>L28+L29</f>
        <v>80000</v>
      </c>
      <c r="M27" s="32">
        <f aca="true" t="shared" si="7" ref="M27:V27">M28+M29</f>
        <v>0</v>
      </c>
      <c r="N27" s="32">
        <f t="shared" si="7"/>
        <v>0</v>
      </c>
      <c r="O27" s="32">
        <f t="shared" si="7"/>
        <v>0</v>
      </c>
      <c r="P27" s="32">
        <f t="shared" si="7"/>
        <v>0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0</v>
      </c>
      <c r="W27" s="35">
        <f t="shared" si="2"/>
        <v>0</v>
      </c>
    </row>
    <row r="28" spans="1:23" ht="15">
      <c r="A28" s="33" t="s">
        <v>91</v>
      </c>
      <c r="B28" s="34" t="s">
        <v>80</v>
      </c>
      <c r="C28" s="31" t="s">
        <v>105</v>
      </c>
      <c r="D28" s="32">
        <v>72000</v>
      </c>
      <c r="E28" s="32">
        <v>0</v>
      </c>
      <c r="F28" s="32">
        <v>72000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72000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5">
        <f t="shared" si="2"/>
        <v>0</v>
      </c>
    </row>
    <row r="29" spans="1:23" ht="15">
      <c r="A29" s="33" t="s">
        <v>95</v>
      </c>
      <c r="B29" s="34" t="s">
        <v>80</v>
      </c>
      <c r="C29" s="31" t="s">
        <v>106</v>
      </c>
      <c r="D29" s="32">
        <v>8000</v>
      </c>
      <c r="E29" s="32">
        <v>0</v>
      </c>
      <c r="F29" s="32">
        <v>8000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8000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5">
        <f t="shared" si="2"/>
        <v>0</v>
      </c>
    </row>
    <row r="30" spans="1:23" ht="15">
      <c r="A30" s="39" t="s">
        <v>177</v>
      </c>
      <c r="B30" s="34"/>
      <c r="C30" s="31" t="s">
        <v>165</v>
      </c>
      <c r="D30" s="32"/>
      <c r="E30" s="32"/>
      <c r="F30" s="32"/>
      <c r="G30" s="32"/>
      <c r="H30" s="32"/>
      <c r="I30" s="32"/>
      <c r="J30" s="32"/>
      <c r="K30" s="32"/>
      <c r="L30" s="32">
        <f>L31+L33</f>
        <v>659740</v>
      </c>
      <c r="M30" s="32">
        <f aca="true" t="shared" si="8" ref="M30:V30">M31+M33</f>
        <v>0</v>
      </c>
      <c r="N30" s="32">
        <f t="shared" si="8"/>
        <v>70635</v>
      </c>
      <c r="O30" s="32">
        <f t="shared" si="8"/>
        <v>0</v>
      </c>
      <c r="P30" s="32">
        <f t="shared" si="8"/>
        <v>70635</v>
      </c>
      <c r="Q30" s="32">
        <f t="shared" si="8"/>
        <v>0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70635</v>
      </c>
      <c r="W30" s="35">
        <f t="shared" si="2"/>
        <v>10.706490435626156</v>
      </c>
    </row>
    <row r="31" spans="1:23" ht="15">
      <c r="A31" s="39" t="s">
        <v>178</v>
      </c>
      <c r="B31" s="34"/>
      <c r="C31" s="31" t="s">
        <v>164</v>
      </c>
      <c r="D31" s="32"/>
      <c r="E31" s="32"/>
      <c r="F31" s="32"/>
      <c r="G31" s="32"/>
      <c r="H31" s="32"/>
      <c r="I31" s="32"/>
      <c r="J31" s="32"/>
      <c r="K31" s="32"/>
      <c r="L31" s="32">
        <f>L32</f>
        <v>477700</v>
      </c>
      <c r="M31" s="32">
        <f aca="true" t="shared" si="9" ref="M31:V31">M32</f>
        <v>0</v>
      </c>
      <c r="N31" s="32">
        <f t="shared" si="9"/>
        <v>49735</v>
      </c>
      <c r="O31" s="32">
        <f t="shared" si="9"/>
        <v>0</v>
      </c>
      <c r="P31" s="32">
        <f t="shared" si="9"/>
        <v>49735</v>
      </c>
      <c r="Q31" s="32">
        <f t="shared" si="9"/>
        <v>0</v>
      </c>
      <c r="R31" s="32">
        <f t="shared" si="9"/>
        <v>0</v>
      </c>
      <c r="S31" s="32">
        <f t="shared" si="9"/>
        <v>0</v>
      </c>
      <c r="T31" s="32">
        <f t="shared" si="9"/>
        <v>0</v>
      </c>
      <c r="U31" s="32">
        <f t="shared" si="9"/>
        <v>0</v>
      </c>
      <c r="V31" s="32">
        <f t="shared" si="9"/>
        <v>49735</v>
      </c>
      <c r="W31" s="35">
        <f t="shared" si="2"/>
        <v>10.411346033075151</v>
      </c>
    </row>
    <row r="32" spans="1:23" ht="15">
      <c r="A32" s="33" t="s">
        <v>89</v>
      </c>
      <c r="B32" s="34" t="s">
        <v>80</v>
      </c>
      <c r="C32" s="31" t="s">
        <v>107</v>
      </c>
      <c r="D32" s="32">
        <v>477700</v>
      </c>
      <c r="E32" s="32">
        <v>0</v>
      </c>
      <c r="F32" s="32">
        <v>477700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477700</v>
      </c>
      <c r="M32" s="32">
        <v>0</v>
      </c>
      <c r="N32" s="32">
        <v>49735</v>
      </c>
      <c r="O32" s="32">
        <v>0</v>
      </c>
      <c r="P32" s="32">
        <v>49735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49735</v>
      </c>
      <c r="W32" s="35">
        <f t="shared" si="2"/>
        <v>10.411346033075151</v>
      </c>
    </row>
    <row r="33" spans="1:23" ht="15">
      <c r="A33" s="39" t="s">
        <v>179</v>
      </c>
      <c r="B33" s="34"/>
      <c r="C33" s="31" t="s">
        <v>163</v>
      </c>
      <c r="D33" s="32"/>
      <c r="E33" s="32"/>
      <c r="F33" s="32"/>
      <c r="G33" s="32"/>
      <c r="H33" s="32"/>
      <c r="I33" s="32"/>
      <c r="J33" s="32"/>
      <c r="K33" s="32"/>
      <c r="L33" s="32">
        <f>L34</f>
        <v>182040</v>
      </c>
      <c r="M33" s="32">
        <f aca="true" t="shared" si="10" ref="M33:V33">M34</f>
        <v>0</v>
      </c>
      <c r="N33" s="32">
        <f t="shared" si="10"/>
        <v>20900</v>
      </c>
      <c r="O33" s="32">
        <f t="shared" si="10"/>
        <v>0</v>
      </c>
      <c r="P33" s="32">
        <f t="shared" si="10"/>
        <v>20900</v>
      </c>
      <c r="Q33" s="32">
        <f t="shared" si="10"/>
        <v>0</v>
      </c>
      <c r="R33" s="32">
        <f t="shared" si="10"/>
        <v>0</v>
      </c>
      <c r="S33" s="32">
        <f t="shared" si="10"/>
        <v>0</v>
      </c>
      <c r="T33" s="32">
        <f t="shared" si="10"/>
        <v>0</v>
      </c>
      <c r="U33" s="32">
        <f t="shared" si="10"/>
        <v>0</v>
      </c>
      <c r="V33" s="32">
        <f t="shared" si="10"/>
        <v>20900</v>
      </c>
      <c r="W33" s="35">
        <f t="shared" si="2"/>
        <v>11.480993188310261</v>
      </c>
    </row>
    <row r="34" spans="1:23" ht="15">
      <c r="A34" s="33" t="s">
        <v>91</v>
      </c>
      <c r="B34" s="34" t="s">
        <v>80</v>
      </c>
      <c r="C34" s="31" t="s">
        <v>108</v>
      </c>
      <c r="D34" s="32">
        <v>182040</v>
      </c>
      <c r="E34" s="32">
        <v>0</v>
      </c>
      <c r="F34" s="32">
        <v>182040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182040</v>
      </c>
      <c r="M34" s="32">
        <v>0</v>
      </c>
      <c r="N34" s="32">
        <v>20900</v>
      </c>
      <c r="O34" s="32">
        <v>0</v>
      </c>
      <c r="P34" s="32">
        <v>20900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20900</v>
      </c>
      <c r="W34" s="35">
        <f t="shared" si="2"/>
        <v>11.480993188310261</v>
      </c>
    </row>
    <row r="35" spans="1:23" ht="15">
      <c r="A35" s="39" t="s">
        <v>180</v>
      </c>
      <c r="B35" s="34"/>
      <c r="C35" s="31" t="s">
        <v>162</v>
      </c>
      <c r="D35" s="32"/>
      <c r="E35" s="32"/>
      <c r="F35" s="32"/>
      <c r="G35" s="32"/>
      <c r="H35" s="32"/>
      <c r="I35" s="32"/>
      <c r="J35" s="32"/>
      <c r="K35" s="32"/>
      <c r="L35" s="32">
        <f>SUM(L36:L39)</f>
        <v>186400</v>
      </c>
      <c r="M35" s="32">
        <f aca="true" t="shared" si="11" ref="M35:V35">SUM(M36:M39)</f>
        <v>0</v>
      </c>
      <c r="N35" s="32">
        <f t="shared" si="11"/>
        <v>65690.42</v>
      </c>
      <c r="O35" s="32">
        <f t="shared" si="11"/>
        <v>0</v>
      </c>
      <c r="P35" s="32">
        <f t="shared" si="11"/>
        <v>65690.42</v>
      </c>
      <c r="Q35" s="32">
        <f t="shared" si="11"/>
        <v>0</v>
      </c>
      <c r="R35" s="32">
        <f t="shared" si="11"/>
        <v>0</v>
      </c>
      <c r="S35" s="32">
        <f t="shared" si="11"/>
        <v>0</v>
      </c>
      <c r="T35" s="32">
        <f t="shared" si="11"/>
        <v>0</v>
      </c>
      <c r="U35" s="32">
        <f t="shared" si="11"/>
        <v>0</v>
      </c>
      <c r="V35" s="32">
        <f t="shared" si="11"/>
        <v>65690.42</v>
      </c>
      <c r="W35" s="35">
        <f t="shared" si="2"/>
        <v>35.241641630901285</v>
      </c>
    </row>
    <row r="36" spans="1:23" ht="15">
      <c r="A36" s="33" t="s">
        <v>87</v>
      </c>
      <c r="B36" s="34" t="s">
        <v>80</v>
      </c>
      <c r="C36" s="31" t="s">
        <v>109</v>
      </c>
      <c r="D36" s="32">
        <v>161400</v>
      </c>
      <c r="E36" s="32">
        <v>0</v>
      </c>
      <c r="F36" s="32">
        <v>161400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161400</v>
      </c>
      <c r="M36" s="32">
        <v>0</v>
      </c>
      <c r="N36" s="32">
        <v>63446.43</v>
      </c>
      <c r="O36" s="32">
        <v>0</v>
      </c>
      <c r="P36" s="32">
        <v>63446.43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63446.43</v>
      </c>
      <c r="W36" s="35">
        <f t="shared" si="2"/>
        <v>39.31005576208179</v>
      </c>
    </row>
    <row r="37" spans="1:23" ht="15">
      <c r="A37" s="33" t="s">
        <v>89</v>
      </c>
      <c r="B37" s="34" t="s">
        <v>80</v>
      </c>
      <c r="C37" s="31" t="s">
        <v>110</v>
      </c>
      <c r="D37" s="32">
        <v>15000</v>
      </c>
      <c r="E37" s="32">
        <v>0</v>
      </c>
      <c r="F37" s="32">
        <v>15000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15000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5">
        <f t="shared" si="2"/>
        <v>0</v>
      </c>
    </row>
    <row r="38" spans="1:23" ht="15">
      <c r="A38" s="33" t="s">
        <v>91</v>
      </c>
      <c r="B38" s="34" t="s">
        <v>80</v>
      </c>
      <c r="C38" s="31" t="s">
        <v>111</v>
      </c>
      <c r="D38" s="32">
        <v>8000</v>
      </c>
      <c r="E38" s="32">
        <v>0</v>
      </c>
      <c r="F38" s="32">
        <v>8000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8000</v>
      </c>
      <c r="M38" s="32">
        <v>0</v>
      </c>
      <c r="N38" s="32">
        <v>2243.99</v>
      </c>
      <c r="O38" s="32">
        <v>0</v>
      </c>
      <c r="P38" s="32">
        <v>2243.99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2243.99</v>
      </c>
      <c r="W38" s="35">
        <f t="shared" si="2"/>
        <v>28.049874999999997</v>
      </c>
    </row>
    <row r="39" spans="1:23" ht="15">
      <c r="A39" s="33" t="s">
        <v>95</v>
      </c>
      <c r="B39" s="34" t="s">
        <v>80</v>
      </c>
      <c r="C39" s="31" t="s">
        <v>112</v>
      </c>
      <c r="D39" s="32">
        <v>2000</v>
      </c>
      <c r="E39" s="32">
        <v>0</v>
      </c>
      <c r="F39" s="32">
        <v>2000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2000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5">
        <f t="shared" si="2"/>
        <v>0</v>
      </c>
    </row>
    <row r="40" spans="1:23" ht="15">
      <c r="A40" s="39" t="s">
        <v>181</v>
      </c>
      <c r="B40" s="34"/>
      <c r="C40" s="31" t="s">
        <v>161</v>
      </c>
      <c r="D40" s="32"/>
      <c r="E40" s="32"/>
      <c r="F40" s="32"/>
      <c r="G40" s="32"/>
      <c r="H40" s="32"/>
      <c r="I40" s="32"/>
      <c r="J40" s="32"/>
      <c r="K40" s="32"/>
      <c r="L40" s="32">
        <f>SUM(L41:L46)</f>
        <v>1396930</v>
      </c>
      <c r="M40" s="32">
        <f aca="true" t="shared" si="12" ref="M40:V40">SUM(M41:M46)</f>
        <v>0</v>
      </c>
      <c r="N40" s="32">
        <f t="shared" si="12"/>
        <v>695311.98</v>
      </c>
      <c r="O40" s="32">
        <f t="shared" si="12"/>
        <v>0</v>
      </c>
      <c r="P40" s="32">
        <f t="shared" si="12"/>
        <v>695311.98</v>
      </c>
      <c r="Q40" s="32">
        <f t="shared" si="12"/>
        <v>0</v>
      </c>
      <c r="R40" s="32">
        <f t="shared" si="12"/>
        <v>0</v>
      </c>
      <c r="S40" s="32">
        <f t="shared" si="12"/>
        <v>0</v>
      </c>
      <c r="T40" s="32">
        <f t="shared" si="12"/>
        <v>0</v>
      </c>
      <c r="U40" s="32">
        <f t="shared" si="12"/>
        <v>0</v>
      </c>
      <c r="V40" s="32">
        <f t="shared" si="12"/>
        <v>695311.98</v>
      </c>
      <c r="W40" s="35">
        <f t="shared" si="2"/>
        <v>49.77428933446916</v>
      </c>
    </row>
    <row r="41" spans="1:23" ht="15">
      <c r="A41" s="33" t="s">
        <v>81</v>
      </c>
      <c r="B41" s="34" t="s">
        <v>80</v>
      </c>
      <c r="C41" s="31" t="s">
        <v>113</v>
      </c>
      <c r="D41" s="32">
        <v>24750</v>
      </c>
      <c r="E41" s="32">
        <v>0</v>
      </c>
      <c r="F41" s="32">
        <v>24750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24750</v>
      </c>
      <c r="M41" s="32">
        <v>0</v>
      </c>
      <c r="N41" s="32">
        <v>24177.82</v>
      </c>
      <c r="O41" s="32">
        <v>0</v>
      </c>
      <c r="P41" s="32">
        <v>24177.82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24177.82</v>
      </c>
      <c r="W41" s="35">
        <f t="shared" si="2"/>
        <v>97.68816161616162</v>
      </c>
    </row>
    <row r="42" spans="1:23" ht="15">
      <c r="A42" s="33" t="s">
        <v>83</v>
      </c>
      <c r="B42" s="34" t="s">
        <v>80</v>
      </c>
      <c r="C42" s="31" t="s">
        <v>114</v>
      </c>
      <c r="D42" s="32">
        <v>7500</v>
      </c>
      <c r="E42" s="32">
        <v>0</v>
      </c>
      <c r="F42" s="32">
        <v>7500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7500</v>
      </c>
      <c r="M42" s="32">
        <v>0</v>
      </c>
      <c r="N42" s="32">
        <v>6600.53</v>
      </c>
      <c r="O42" s="32">
        <v>0</v>
      </c>
      <c r="P42" s="32">
        <v>6600.53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6600.53</v>
      </c>
      <c r="W42" s="35">
        <f t="shared" si="2"/>
        <v>88.00706666666667</v>
      </c>
    </row>
    <row r="43" spans="1:23" ht="15">
      <c r="A43" s="33" t="s">
        <v>85</v>
      </c>
      <c r="B43" s="34" t="s">
        <v>80</v>
      </c>
      <c r="C43" s="31" t="s">
        <v>115</v>
      </c>
      <c r="D43" s="32">
        <v>3200</v>
      </c>
      <c r="E43" s="32">
        <v>0</v>
      </c>
      <c r="F43" s="32">
        <v>3200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3200</v>
      </c>
      <c r="M43" s="32">
        <v>0</v>
      </c>
      <c r="N43" s="32">
        <v>3180.84</v>
      </c>
      <c r="O43" s="32">
        <v>0</v>
      </c>
      <c r="P43" s="32">
        <v>3180.84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3180.84</v>
      </c>
      <c r="W43" s="35">
        <f t="shared" si="2"/>
        <v>99.40125</v>
      </c>
    </row>
    <row r="44" spans="1:23" ht="15">
      <c r="A44" s="33" t="s">
        <v>87</v>
      </c>
      <c r="B44" s="34" t="s">
        <v>80</v>
      </c>
      <c r="C44" s="31" t="s">
        <v>116</v>
      </c>
      <c r="D44" s="32">
        <v>12200</v>
      </c>
      <c r="E44" s="32">
        <v>0</v>
      </c>
      <c r="F44" s="32">
        <v>12200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12200</v>
      </c>
      <c r="M44" s="32">
        <v>0</v>
      </c>
      <c r="N44" s="32">
        <v>12107.27</v>
      </c>
      <c r="O44" s="32">
        <v>0</v>
      </c>
      <c r="P44" s="32">
        <v>12107.27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12107.27</v>
      </c>
      <c r="W44" s="35">
        <f t="shared" si="2"/>
        <v>99.23991803278689</v>
      </c>
    </row>
    <row r="45" spans="1:23" ht="15">
      <c r="A45" s="33" t="s">
        <v>91</v>
      </c>
      <c r="B45" s="34" t="s">
        <v>80</v>
      </c>
      <c r="C45" s="31" t="s">
        <v>117</v>
      </c>
      <c r="D45" s="32">
        <v>46250</v>
      </c>
      <c r="E45" s="32">
        <v>0</v>
      </c>
      <c r="F45" s="32">
        <v>46250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46250</v>
      </c>
      <c r="M45" s="32">
        <v>0</v>
      </c>
      <c r="N45" s="32">
        <v>46245.52</v>
      </c>
      <c r="O45" s="32">
        <v>0</v>
      </c>
      <c r="P45" s="32">
        <v>46245.52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46245.52</v>
      </c>
      <c r="W45" s="35">
        <f t="shared" si="2"/>
        <v>99.99031351351351</v>
      </c>
    </row>
    <row r="46" spans="1:23" ht="24.75">
      <c r="A46" s="33" t="s">
        <v>118</v>
      </c>
      <c r="B46" s="34" t="s">
        <v>80</v>
      </c>
      <c r="C46" s="31" t="s">
        <v>119</v>
      </c>
      <c r="D46" s="32">
        <v>1303030</v>
      </c>
      <c r="E46" s="32">
        <v>0</v>
      </c>
      <c r="F46" s="32">
        <v>1303030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1303030</v>
      </c>
      <c r="M46" s="32">
        <v>0</v>
      </c>
      <c r="N46" s="32">
        <v>603000</v>
      </c>
      <c r="O46" s="32">
        <v>0</v>
      </c>
      <c r="P46" s="32">
        <v>603000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603000</v>
      </c>
      <c r="W46" s="35">
        <f t="shared" si="2"/>
        <v>46.27675494808254</v>
      </c>
    </row>
    <row r="47" spans="1:23" ht="15">
      <c r="A47" s="33" t="s">
        <v>184</v>
      </c>
      <c r="B47" s="34"/>
      <c r="C47" s="31" t="s">
        <v>160</v>
      </c>
      <c r="D47" s="32"/>
      <c r="E47" s="32"/>
      <c r="F47" s="32"/>
      <c r="G47" s="32"/>
      <c r="H47" s="32"/>
      <c r="I47" s="32"/>
      <c r="J47" s="32"/>
      <c r="K47" s="32"/>
      <c r="L47" s="32">
        <f>L48</f>
        <v>898120</v>
      </c>
      <c r="M47" s="32">
        <f aca="true" t="shared" si="13" ref="M47:V47">M48</f>
        <v>0</v>
      </c>
      <c r="N47" s="32">
        <f t="shared" si="13"/>
        <v>0</v>
      </c>
      <c r="O47" s="32">
        <f t="shared" si="13"/>
        <v>0</v>
      </c>
      <c r="P47" s="32">
        <f t="shared" si="13"/>
        <v>0</v>
      </c>
      <c r="Q47" s="32">
        <f t="shared" si="13"/>
        <v>0</v>
      </c>
      <c r="R47" s="32">
        <f t="shared" si="13"/>
        <v>0</v>
      </c>
      <c r="S47" s="32">
        <f t="shared" si="13"/>
        <v>0</v>
      </c>
      <c r="T47" s="32">
        <f t="shared" si="13"/>
        <v>0</v>
      </c>
      <c r="U47" s="32">
        <f t="shared" si="13"/>
        <v>0</v>
      </c>
      <c r="V47" s="32">
        <f t="shared" si="13"/>
        <v>0</v>
      </c>
      <c r="W47" s="35">
        <f t="shared" si="2"/>
        <v>0</v>
      </c>
    </row>
    <row r="48" spans="1:23" ht="15">
      <c r="A48" s="33" t="s">
        <v>120</v>
      </c>
      <c r="B48" s="34" t="s">
        <v>80</v>
      </c>
      <c r="C48" s="31" t="s">
        <v>121</v>
      </c>
      <c r="D48" s="32">
        <v>898120</v>
      </c>
      <c r="E48" s="32">
        <v>0</v>
      </c>
      <c r="F48" s="32">
        <v>898120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898120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5">
        <f t="shared" si="2"/>
        <v>0</v>
      </c>
    </row>
    <row r="49" spans="1:23" ht="15">
      <c r="A49" s="39" t="s">
        <v>182</v>
      </c>
      <c r="B49" s="34"/>
      <c r="C49" s="31" t="s">
        <v>159</v>
      </c>
      <c r="D49" s="32"/>
      <c r="E49" s="32"/>
      <c r="F49" s="32"/>
      <c r="G49" s="32"/>
      <c r="H49" s="32"/>
      <c r="I49" s="32"/>
      <c r="J49" s="32"/>
      <c r="K49" s="32"/>
      <c r="L49" s="32">
        <f>L50</f>
        <v>22600</v>
      </c>
      <c r="M49" s="32">
        <f aca="true" t="shared" si="14" ref="M49:V49">M50</f>
        <v>0</v>
      </c>
      <c r="N49" s="32">
        <f t="shared" si="14"/>
        <v>12350</v>
      </c>
      <c r="O49" s="32">
        <f t="shared" si="14"/>
        <v>0</v>
      </c>
      <c r="P49" s="32">
        <f t="shared" si="14"/>
        <v>12350</v>
      </c>
      <c r="Q49" s="32">
        <f t="shared" si="14"/>
        <v>0</v>
      </c>
      <c r="R49" s="32">
        <f t="shared" si="14"/>
        <v>0</v>
      </c>
      <c r="S49" s="32">
        <f t="shared" si="14"/>
        <v>0</v>
      </c>
      <c r="T49" s="32">
        <f t="shared" si="14"/>
        <v>0</v>
      </c>
      <c r="U49" s="32">
        <f t="shared" si="14"/>
        <v>0</v>
      </c>
      <c r="V49" s="32">
        <f t="shared" si="14"/>
        <v>12350</v>
      </c>
      <c r="W49" s="35">
        <f t="shared" si="2"/>
        <v>54.64601769911505</v>
      </c>
    </row>
    <row r="50" spans="1:23" ht="15">
      <c r="A50" s="33" t="s">
        <v>93</v>
      </c>
      <c r="B50" s="34" t="s">
        <v>80</v>
      </c>
      <c r="C50" s="31" t="s">
        <v>122</v>
      </c>
      <c r="D50" s="32">
        <v>22600</v>
      </c>
      <c r="E50" s="32">
        <v>0</v>
      </c>
      <c r="F50" s="32">
        <v>22600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22600</v>
      </c>
      <c r="M50" s="32">
        <v>0</v>
      </c>
      <c r="N50" s="32">
        <v>12350</v>
      </c>
      <c r="O50" s="32">
        <v>0</v>
      </c>
      <c r="P50" s="32">
        <v>12350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12350</v>
      </c>
      <c r="W50" s="35">
        <f t="shared" si="2"/>
        <v>54.64601769911505</v>
      </c>
    </row>
    <row r="51" spans="1:23" ht="15">
      <c r="A51" s="30" t="s">
        <v>123</v>
      </c>
      <c r="B51" s="31" t="s">
        <v>124</v>
      </c>
      <c r="C51" s="31" t="s">
        <v>48</v>
      </c>
      <c r="D51" s="32">
        <v>-356000</v>
      </c>
      <c r="E51" s="32">
        <v>0</v>
      </c>
      <c r="F51" s="32">
        <v>-356000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-356000</v>
      </c>
      <c r="M51" s="32">
        <v>0</v>
      </c>
      <c r="N51" s="32">
        <v>140675.27</v>
      </c>
      <c r="O51" s="32">
        <v>0</v>
      </c>
      <c r="P51" s="32">
        <v>140675.27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f>'1. Доходы бюджета (1)'!V16-'2. Расходы бюджета (2)'!V6</f>
        <v>140675.27000000002</v>
      </c>
      <c r="W51" s="35">
        <f t="shared" si="2"/>
        <v>-39.515525280898885</v>
      </c>
    </row>
    <row r="52" spans="1:23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36" customHeight="1">
      <c r="A53" s="53"/>
      <c r="B53" s="53"/>
      <c r="C53" s="53"/>
      <c r="D53" s="53"/>
      <c r="E53" s="53"/>
      <c r="F53" s="53"/>
      <c r="G53" s="9"/>
      <c r="H53" s="9"/>
      <c r="I53" s="9"/>
      <c r="J53" s="9"/>
      <c r="K53" s="10"/>
      <c r="L53" s="8"/>
      <c r="M53" s="8"/>
      <c r="N53" s="8"/>
      <c r="O53" s="8"/>
      <c r="P53" s="8"/>
      <c r="Q53" s="10"/>
      <c r="R53" s="10"/>
      <c r="S53" s="10"/>
      <c r="T53" s="8"/>
      <c r="U53" s="8"/>
      <c r="V53" s="8"/>
      <c r="W53" s="8"/>
    </row>
  </sheetData>
  <sheetProtection/>
  <mergeCells count="7">
    <mergeCell ref="A53:F53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Z17" sqref="Z17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0.57421875" style="0" hidden="1" customWidth="1"/>
    <col min="5" max="7" width="15.7109375" style="0" hidden="1" customWidth="1"/>
    <col min="8" max="8" width="10.140625" style="0" hidden="1" customWidth="1"/>
    <col min="9" max="11" width="15.7109375" style="0" hidden="1" customWidth="1"/>
    <col min="12" max="12" width="15.7109375" style="0" customWidth="1"/>
    <col min="13" max="13" width="5.7109375" style="0" hidden="1" customWidth="1"/>
    <col min="14" max="16" width="15.7109375" style="0" hidden="1" customWidth="1"/>
    <col min="17" max="17" width="6.00390625" style="0" hidden="1" customWidth="1"/>
    <col min="18" max="21" width="15.7109375" style="0" hidden="1" customWidth="1"/>
    <col min="22" max="22" width="15.7109375" style="0" customWidth="1"/>
    <col min="23" max="23" width="8.57421875" style="0" customWidth="1"/>
  </cols>
  <sheetData>
    <row r="1" spans="1:23" ht="15.75" customHeight="1">
      <c r="A1" s="54" t="s">
        <v>125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7"/>
      <c r="U1" s="17"/>
      <c r="V1" s="17"/>
      <c r="W1" s="17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32.25" customHeight="1">
      <c r="A3" s="55" t="s">
        <v>7</v>
      </c>
      <c r="B3" s="45" t="s">
        <v>8</v>
      </c>
      <c r="C3" s="45" t="s">
        <v>126</v>
      </c>
      <c r="D3" s="47" t="s">
        <v>10</v>
      </c>
      <c r="E3" s="48"/>
      <c r="F3" s="48"/>
      <c r="G3" s="48"/>
      <c r="H3" s="48"/>
      <c r="I3" s="48"/>
      <c r="J3" s="48"/>
      <c r="K3" s="48"/>
      <c r="L3" s="48"/>
      <c r="M3" s="49"/>
      <c r="N3" s="50" t="s">
        <v>11</v>
      </c>
      <c r="O3" s="51"/>
      <c r="P3" s="51"/>
      <c r="Q3" s="51"/>
      <c r="R3" s="51"/>
      <c r="S3" s="51"/>
      <c r="T3" s="51"/>
      <c r="U3" s="51"/>
      <c r="V3" s="51"/>
      <c r="W3" s="52"/>
    </row>
    <row r="4" spans="1:23" ht="191.25" hidden="1">
      <c r="A4" s="56"/>
      <c r="B4" s="46"/>
      <c r="C4" s="46"/>
      <c r="D4" s="28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8" t="s">
        <v>21</v>
      </c>
      <c r="N4" s="28" t="s">
        <v>12</v>
      </c>
      <c r="O4" s="28" t="s">
        <v>13</v>
      </c>
      <c r="P4" s="28" t="s">
        <v>22</v>
      </c>
      <c r="Q4" s="28" t="s">
        <v>15</v>
      </c>
      <c r="R4" s="28" t="s">
        <v>16</v>
      </c>
      <c r="S4" s="29" t="s">
        <v>17</v>
      </c>
      <c r="T4" s="29" t="s">
        <v>18</v>
      </c>
      <c r="U4" s="29" t="s">
        <v>19</v>
      </c>
      <c r="V4" s="29" t="s">
        <v>20</v>
      </c>
      <c r="W4" s="28" t="s">
        <v>21</v>
      </c>
    </row>
    <row r="5" spans="1:23" ht="15.75" hidden="1" thickBot="1">
      <c r="A5" s="36" t="s">
        <v>23</v>
      </c>
      <c r="B5" s="37" t="s">
        <v>24</v>
      </c>
      <c r="C5" s="37" t="s">
        <v>25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30</v>
      </c>
      <c r="I5" s="29" t="s">
        <v>31</v>
      </c>
      <c r="J5" s="29" t="s">
        <v>32</v>
      </c>
      <c r="K5" s="29" t="s">
        <v>33</v>
      </c>
      <c r="L5" s="29" t="s">
        <v>34</v>
      </c>
      <c r="M5" s="29" t="s">
        <v>35</v>
      </c>
      <c r="N5" s="29" t="s">
        <v>36</v>
      </c>
      <c r="O5" s="29" t="s">
        <v>37</v>
      </c>
      <c r="P5" s="29" t="s">
        <v>38</v>
      </c>
      <c r="Q5" s="29" t="s">
        <v>39</v>
      </c>
      <c r="R5" s="29" t="s">
        <v>40</v>
      </c>
      <c r="S5" s="29" t="s">
        <v>41</v>
      </c>
      <c r="T5" s="29" t="s">
        <v>42</v>
      </c>
      <c r="U5" s="29" t="s">
        <v>43</v>
      </c>
      <c r="V5" s="29" t="s">
        <v>44</v>
      </c>
      <c r="W5" s="29" t="s">
        <v>45</v>
      </c>
    </row>
    <row r="6" spans="1:23" ht="15">
      <c r="A6" s="30" t="s">
        <v>127</v>
      </c>
      <c r="B6" s="31" t="s">
        <v>128</v>
      </c>
      <c r="C6" s="31" t="s">
        <v>48</v>
      </c>
      <c r="D6" s="32">
        <v>356000</v>
      </c>
      <c r="E6" s="32">
        <v>0</v>
      </c>
      <c r="F6" s="32">
        <v>356000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f>L9</f>
        <v>356000</v>
      </c>
      <c r="M6" s="32">
        <f aca="true" t="shared" si="0" ref="M6:V6">M9</f>
        <v>0</v>
      </c>
      <c r="N6" s="32">
        <f t="shared" si="0"/>
        <v>-140675.2699999998</v>
      </c>
      <c r="O6" s="32">
        <f t="shared" si="0"/>
        <v>0</v>
      </c>
      <c r="P6" s="32">
        <f t="shared" si="0"/>
        <v>-140675.2699999998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-140675.2699999998</v>
      </c>
      <c r="W6" s="32">
        <v>0</v>
      </c>
    </row>
    <row r="7" spans="1:23" ht="36.75">
      <c r="A7" s="30" t="s">
        <v>129</v>
      </c>
      <c r="B7" s="31" t="s">
        <v>130</v>
      </c>
      <c r="C7" s="31" t="s">
        <v>48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131</v>
      </c>
      <c r="B8" s="31" t="s">
        <v>132</v>
      </c>
      <c r="C8" s="31" t="s">
        <v>48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133</v>
      </c>
      <c r="B9" s="31" t="s">
        <v>134</v>
      </c>
      <c r="C9" s="31"/>
      <c r="D9" s="32">
        <v>356000</v>
      </c>
      <c r="E9" s="32">
        <v>0</v>
      </c>
      <c r="F9" s="32">
        <v>356000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f>L10+L13</f>
        <v>356000</v>
      </c>
      <c r="M9" s="32">
        <f aca="true" t="shared" si="1" ref="M9:V9">M10+M13</f>
        <v>0</v>
      </c>
      <c r="N9" s="32">
        <f t="shared" si="1"/>
        <v>-140675.2699999998</v>
      </c>
      <c r="O9" s="32">
        <f t="shared" si="1"/>
        <v>0</v>
      </c>
      <c r="P9" s="32">
        <f t="shared" si="1"/>
        <v>-140675.2699999998</v>
      </c>
      <c r="Q9" s="32">
        <f t="shared" si="1"/>
        <v>0</v>
      </c>
      <c r="R9" s="32">
        <f t="shared" si="1"/>
        <v>0</v>
      </c>
      <c r="S9" s="32">
        <f t="shared" si="1"/>
        <v>0</v>
      </c>
      <c r="T9" s="32">
        <f t="shared" si="1"/>
        <v>0</v>
      </c>
      <c r="U9" s="32">
        <f t="shared" si="1"/>
        <v>0</v>
      </c>
      <c r="V9" s="32">
        <f t="shared" si="1"/>
        <v>-140675.2699999998</v>
      </c>
      <c r="W9" s="32">
        <v>0</v>
      </c>
    </row>
    <row r="10" spans="1:23" ht="15">
      <c r="A10" s="30" t="s">
        <v>135</v>
      </c>
      <c r="B10" s="31" t="s">
        <v>136</v>
      </c>
      <c r="C10" s="31"/>
      <c r="D10" s="32">
        <v>-3672290</v>
      </c>
      <c r="E10" s="32">
        <v>0</v>
      </c>
      <c r="F10" s="32">
        <v>-3672290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-3672290</v>
      </c>
      <c r="M10" s="32">
        <v>0</v>
      </c>
      <c r="N10" s="32">
        <v>-1336225.64</v>
      </c>
      <c r="O10" s="32">
        <v>0</v>
      </c>
      <c r="P10" s="32">
        <v>-1336225.64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-1336225.64</v>
      </c>
      <c r="W10" s="32">
        <v>0</v>
      </c>
    </row>
    <row r="11" spans="1:23" ht="24.75">
      <c r="A11" s="33" t="s">
        <v>137</v>
      </c>
      <c r="B11" s="34" t="s">
        <v>136</v>
      </c>
      <c r="C11" s="31" t="s">
        <v>138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-1336225.64</v>
      </c>
      <c r="O11" s="32">
        <v>0</v>
      </c>
      <c r="P11" s="32">
        <v>-1336225.64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</row>
    <row r="12" spans="1:23" ht="24.75">
      <c r="A12" s="33" t="s">
        <v>139</v>
      </c>
      <c r="B12" s="34" t="s">
        <v>136</v>
      </c>
      <c r="C12" s="31" t="s">
        <v>140</v>
      </c>
      <c r="D12" s="32">
        <v>-3672290</v>
      </c>
      <c r="E12" s="32">
        <v>0</v>
      </c>
      <c r="F12" s="32">
        <v>-3672290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-3672290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-1336225.64</v>
      </c>
      <c r="W12" s="32">
        <v>0</v>
      </c>
    </row>
    <row r="13" spans="1:23" ht="15">
      <c r="A13" s="30" t="s">
        <v>141</v>
      </c>
      <c r="B13" s="31" t="s">
        <v>142</v>
      </c>
      <c r="C13" s="31"/>
      <c r="D13" s="32">
        <v>4028290</v>
      </c>
      <c r="E13" s="32">
        <v>0</v>
      </c>
      <c r="F13" s="32">
        <v>4028290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4028290</v>
      </c>
      <c r="M13" s="32">
        <v>0</v>
      </c>
      <c r="N13" s="32">
        <v>1195550.37</v>
      </c>
      <c r="O13" s="32">
        <v>0</v>
      </c>
      <c r="P13" s="32">
        <v>1195550.37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1195550.37</v>
      </c>
      <c r="W13" s="32">
        <v>0</v>
      </c>
    </row>
    <row r="14" spans="1:23" ht="24.75">
      <c r="A14" s="33" t="s">
        <v>143</v>
      </c>
      <c r="B14" s="34" t="s">
        <v>142</v>
      </c>
      <c r="C14" s="31" t="s">
        <v>144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1195550.37</v>
      </c>
      <c r="O14" s="32">
        <v>0</v>
      </c>
      <c r="P14" s="32">
        <v>1195550.37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</row>
    <row r="15" spans="1:23" ht="24.75">
      <c r="A15" s="33" t="s">
        <v>145</v>
      </c>
      <c r="B15" s="34" t="s">
        <v>142</v>
      </c>
      <c r="C15" s="31" t="s">
        <v>146</v>
      </c>
      <c r="D15" s="32">
        <v>4028290</v>
      </c>
      <c r="E15" s="32">
        <v>0</v>
      </c>
      <c r="F15" s="32">
        <v>4028290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4028290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1195550.37</v>
      </c>
      <c r="W15" s="32">
        <v>0</v>
      </c>
    </row>
    <row r="16" spans="1:2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10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2012-07-05T06:32:00Z</dcterms:created>
  <dcterms:modified xsi:type="dcterms:W3CDTF">2012-07-31T04:50:19Z</dcterms:modified>
  <cp:category/>
  <cp:version/>
  <cp:contentType/>
  <cp:contentStatus/>
</cp:coreProperties>
</file>