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<sst xmlns="http://schemas.openxmlformats.org/spreadsheetml/2006/main" count="367" uniqueCount="197">
  <si>
    <t>на 01.06.2012</t>
  </si>
  <si>
    <t>Наименование финансового органа:</t>
  </si>
  <si>
    <t>Финансовый отдел администрации Красноармейского района Чувашской Республики</t>
  </si>
  <si>
    <t>Наименование бюджета:</t>
  </si>
  <si>
    <t>Периодичность: месячная</t>
  </si>
  <si>
    <t>Единица измерения: 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</si>
  <si>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</si>
  <si>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</si>
  <si>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</si>
  <si>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</si>
  <si>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</si>
  <si>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</si>
  <si>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</si>
  <si>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</si>
  <si>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</si>
  <si>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</si>
  <si>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</si>
  <si>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</si>
  <si>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</si>
  <si>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</si>
  <si>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</si>
  <si>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</si>
  <si>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</si>
  <si>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</si>
  <si>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</si>
  <si>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</si>
  <si>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</si>
  <si>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</si>
  <si>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</si>
  <si>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</si>
  <si>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</si>
  <si>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</si>
  <si>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</si>
  <si>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</si>
  <si>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</si>
  <si>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</si>
  <si>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</si>
  <si>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</si>
  <si>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</si>
  <si>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</si>
  <si>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</si>
  <si>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</si>
  <si>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</si>
  <si>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</si>
  <si>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</si>
  <si>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</si>
  <si>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</si>
  <si>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</si>
  <si>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</si>
  <si>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</si>
  <si>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</si>
  <si>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</si>
  <si>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</si>
  <si>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</si>
  <si>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</si>
  <si>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</si>
  <si>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</si>
  <si>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</si>
  <si>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</si>
  <si>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</si>
  <si>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</si>
  <si>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</si>
  <si>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</si>
  <si>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</si>
  <si>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</si>
  <si>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</si>
  <si>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</si>
  <si>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</si>
  <si>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</si>
  <si>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</si>
  <si>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</si>
  <si>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</si>
  <si>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</si>
  <si>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</si>
  <si>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</si>
  <si>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</si>
  <si>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</si>
  <si>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</si>
  <si>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</si>
  <si>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</si>
  <si>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</si>
  <si>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</si>
  <si>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</si>
  <si>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</si>
  <si>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</si>
  <si>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</si>
  <si>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</si>
  <si>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</si>
  <si>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</si>
  <si>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</si>
  <si>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</si>
  <si>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</si>
  <si>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</si>
  <si>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</si>
  <si>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</si>
  <si>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</si>
  <si>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</si>
  <si>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</si>
  <si>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</si>
  <si>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</si>
  <si>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</si>
  <si>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</si>
  <si>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00003100000000000226</t>
  </si>
  <si>
    <t>00003100000000000340</t>
  </si>
  <si>
    <t>00004090000000000225</t>
  </si>
  <si>
    <t>00004120000000000226</t>
  </si>
  <si>
    <t>00005030000000000223</t>
  </si>
  <si>
    <t>00005030000000000225</t>
  </si>
  <si>
    <t>00005030000000000226</t>
  </si>
  <si>
    <t>00005030000000000340</t>
  </si>
  <si>
    <t>00008010000000000211</t>
  </si>
  <si>
    <t>00008010000000000213</t>
  </si>
  <si>
    <t>00008010000000000221</t>
  </si>
  <si>
    <t>00008010000000000223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</si>
  <si>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</si>
  <si>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</si>
  <si>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</si>
  <si>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 xml:space="preserve">    Пособия по социальной помощи населению</t>
  </si>
  <si>
    <t>00010030000000000262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</si>
  <si>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</si>
  <si>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</si>
  <si>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</si>
  <si>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</si>
  <si>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</si>
  <si>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</si>
  <si>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</si>
  <si>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</si>
  <si>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</si>
  <si>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</si>
  <si>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</si>
  <si>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</si>
  <si>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</si>
  <si>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</si>
  <si>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</si>
  <si>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</si>
  <si>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</si>
  <si>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</si>
  <si>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</si>
  <si>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</si>
  <si>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</si>
  <si>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</si>
  <si>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</si>
  <si>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</si>
  <si>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</si>
  <si>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>ОТЧЕТ ОБ ИСПОЛНЕНИИ БЮДЖЕТА БОЛЬШЕШАТЬМИНСКОГО СЕЛЬСКОГО ПОСЕЛЕНИЯ</t>
  </si>
  <si>
    <t>НАЛОГОВЫЕ И НЕНАЛОГОВЫЕ ДОХОДЫ</t>
  </si>
  <si>
    <t>НАЛОГОВЫЕ ДОХОДЫ</t>
  </si>
  <si>
    <t>НАЛОГИ НА ПРИБЫЛЬ, ДОХОДЫ</t>
  </si>
  <si>
    <t>ЕДИНЫЙ СЕЛЬСКОХОЗЯЙСТВЕННЫЙ НАЛОГ</t>
  </si>
  <si>
    <t>105</t>
  </si>
  <si>
    <t>НАЛОГИ НА ИМУЩЕСТВО</t>
  </si>
  <si>
    <t>106</t>
  </si>
  <si>
    <t xml:space="preserve">    Земельный налог</t>
  </si>
  <si>
    <t>10606</t>
  </si>
  <si>
    <t>ГОСУДАРСТВЕННАЯ ПОШЛИНА</t>
  </si>
  <si>
    <t>108</t>
  </si>
  <si>
    <t>НЕНАЛОГОВЫЕ ДОХОДЫ</t>
  </si>
  <si>
    <t>БЕЗВОЗМЕЗДНЫЕ ПОСТУПЛЕНИЯ</t>
  </si>
  <si>
    <t>202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</si>
  <si>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</si>
  <si>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</si>
  <si>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</si>
  <si>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</si>
  <si>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</si>
  <si>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</si>
  <si>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</si>
  <si>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</si>
  <si>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</si>
  <si>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</si>
  <si>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</si>
  <si>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</si>
  <si>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</si>
  <si>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</si>
  <si>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</si>
  <si>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</si>
  <si>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</si>
  <si>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</si>
  <si>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</si>
  <si>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</si>
  <si>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</si>
  <si>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</si>
  <si>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</si>
  <si>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</si>
  <si>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 xml:space="preserve">Культура и кинематография </t>
  </si>
  <si>
    <t>0800</t>
  </si>
  <si>
    <t xml:space="preserve">Культура </t>
  </si>
  <si>
    <t>0801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</si>
  <si>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</si>
  <si>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</si>
  <si>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</si>
  <si>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</si>
  <si>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1003</t>
  </si>
  <si>
    <t>1000</t>
  </si>
  <si>
    <t>Социальная политика</t>
  </si>
  <si>
    <t>Социальное обеспечение населения</t>
  </si>
  <si>
    <t>Другие общегосударственные  вопросы</t>
  </si>
  <si>
    <t>0113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</si>
</sst>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top" wrapText="1"/>
    </xf>
    <xf numFmtId="49" fontId="8" fillId="33" borderId="0" xfId="0" applyNumberFormat="1" applyFont="1" applyFill="1" applyAlignment="1">
      <alignment vertical="top" wrapText="1"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center" shrinkToFit="1"/>
    </xf>
    <xf numFmtId="49" fontId="10" fillId="33" borderId="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center" shrinkToFit="1"/>
    </xf>
    <xf numFmtId="4" fontId="10" fillId="33" borderId="11" xfId="0" applyNumberFormat="1" applyFont="1" applyFill="1" applyBorder="1" applyAlignment="1">
      <alignment horizontal="right" shrinkToFit="1"/>
    </xf>
    <xf numFmtId="0" fontId="1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 shrinkToFit="1"/>
    </xf>
    <xf numFmtId="168" fontId="10" fillId="33" borderId="11" xfId="0" applyNumberFormat="1" applyFont="1" applyFill="1" applyBorder="1" applyAlignment="1">
      <alignment horizontal="right" shrinkToFi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vertical="center" shrinkToFit="1"/>
    </xf>
    <xf numFmtId="49" fontId="8" fillId="33" borderId="11" xfId="0" applyNumberFormat="1" applyFont="1" applyFill="1" applyBorder="1" applyAlignment="1">
      <alignment horizontal="center" shrinkToFi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L16" sqref="L16"/>
    </sheetView>
  </sheetViews>
  <sheetFormatPr defaultColWidth="9.140625" defaultRowHeight="15"/>
  <cols>
    <col min="1" max="1" width="50.28125" style="0" customWidth="1"/>
    <col min="2" max="2" width="7.7109375" style="0" hidden="1" customWidth="1"/>
    <col min="3" max="3" width="22.7109375" style="0" customWidth="1"/>
    <col min="4" max="4" width="0.71875" style="0" hidden="1" customWidth="1"/>
    <col min="5" max="11" width="15.7109375" style="0" hidden="1" customWidth="1"/>
    <col min="12" max="12" width="15.140625" style="0" customWidth="1"/>
    <col min="13" max="13" width="7.00390625" style="0" hidden="1" customWidth="1"/>
    <col min="14" max="21" width="15.7109375" style="0" hidden="1" customWidth="1"/>
    <col min="22" max="22" width="14.8515625" style="0" customWidth="1"/>
    <col min="23" max="23" width="6.8515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47" t="s">
        <v>144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4.2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3"/>
      <c r="T4" s="13"/>
      <c r="U4" s="13"/>
      <c r="V4" s="14"/>
      <c r="W4" s="15"/>
    </row>
    <row r="5" spans="1:23" ht="3" customHeight="1" hidden="1">
      <c r="A5" s="16" t="s">
        <v>1</v>
      </c>
      <c r="B5" s="17"/>
      <c r="C5" s="17"/>
      <c r="D5" s="18"/>
      <c r="E5" s="18"/>
      <c r="F5" s="18"/>
      <c r="G5" s="18"/>
      <c r="H5" s="16"/>
      <c r="I5" s="16"/>
      <c r="J5" s="16"/>
      <c r="K5" s="16"/>
      <c r="L5" s="16"/>
      <c r="M5" s="16"/>
      <c r="N5" s="19"/>
      <c r="O5" s="19"/>
      <c r="P5" s="19"/>
      <c r="Q5" s="19"/>
      <c r="R5" s="19"/>
      <c r="S5" s="19"/>
      <c r="T5" s="19"/>
      <c r="U5" s="19"/>
      <c r="V5" s="14"/>
      <c r="W5" s="12"/>
    </row>
    <row r="6" spans="1:23" ht="4.5" customHeight="1" hidden="1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20"/>
      <c r="O6" s="20"/>
      <c r="P6" s="20"/>
      <c r="Q6" s="20"/>
      <c r="R6" s="20"/>
      <c r="S6" s="20"/>
      <c r="T6" s="20"/>
      <c r="U6" s="20"/>
      <c r="V6" s="21"/>
      <c r="W6" s="22"/>
    </row>
    <row r="7" spans="1:23" ht="15" hidden="1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23"/>
      <c r="O7" s="23"/>
      <c r="P7" s="23"/>
      <c r="Q7" s="23"/>
      <c r="R7" s="23"/>
      <c r="S7" s="23"/>
      <c r="T7" s="23"/>
      <c r="U7" s="23"/>
      <c r="V7" s="14"/>
      <c r="W7" s="24"/>
    </row>
    <row r="8" spans="1:23" ht="15" hidden="1">
      <c r="A8" s="16" t="s">
        <v>4</v>
      </c>
      <c r="B8" s="17"/>
      <c r="C8" s="17"/>
      <c r="D8" s="18"/>
      <c r="E8" s="18"/>
      <c r="F8" s="18"/>
      <c r="G8" s="18"/>
      <c r="H8" s="16"/>
      <c r="I8" s="16"/>
      <c r="J8" s="16"/>
      <c r="K8" s="16"/>
      <c r="L8" s="16"/>
      <c r="M8" s="16"/>
      <c r="N8" s="19"/>
      <c r="O8" s="19"/>
      <c r="P8" s="19"/>
      <c r="Q8" s="19"/>
      <c r="R8" s="19"/>
      <c r="S8" s="19"/>
      <c r="T8" s="19"/>
      <c r="U8" s="19"/>
      <c r="V8" s="21"/>
      <c r="W8" s="22"/>
    </row>
    <row r="9" spans="1:23" ht="15" hidden="1">
      <c r="A9" s="16" t="s">
        <v>5</v>
      </c>
      <c r="B9" s="17"/>
      <c r="C9" s="17"/>
      <c r="D9" s="18"/>
      <c r="E9" s="18"/>
      <c r="F9" s="18"/>
      <c r="G9" s="18"/>
      <c r="H9" s="16"/>
      <c r="I9" s="16"/>
      <c r="J9" s="16"/>
      <c r="K9" s="16"/>
      <c r="L9" s="16"/>
      <c r="M9" s="16"/>
      <c r="N9" s="19"/>
      <c r="O9" s="19"/>
      <c r="P9" s="19"/>
      <c r="Q9" s="19"/>
      <c r="R9" s="19"/>
      <c r="S9" s="19"/>
      <c r="T9" s="19"/>
      <c r="U9" s="19"/>
      <c r="V9" s="21"/>
      <c r="W9" s="25"/>
    </row>
    <row r="10" spans="1:2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9"/>
      <c r="N10" s="19"/>
      <c r="O10" s="19"/>
      <c r="P10" s="19"/>
      <c r="Q10" s="19"/>
      <c r="R10" s="19"/>
      <c r="S10" s="19"/>
      <c r="T10" s="19"/>
      <c r="U10" s="19"/>
      <c r="V10" s="21"/>
      <c r="W10" s="25"/>
    </row>
    <row r="11" spans="1:23" ht="15" customHeight="1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35.25" customHeight="1">
      <c r="A13" s="52" t="s">
        <v>7</v>
      </c>
      <c r="B13" s="52" t="s">
        <v>8</v>
      </c>
      <c r="C13" s="52" t="s">
        <v>9</v>
      </c>
      <c r="D13" s="54" t="s">
        <v>10</v>
      </c>
      <c r="E13" s="55"/>
      <c r="F13" s="55"/>
      <c r="G13" s="55"/>
      <c r="H13" s="55"/>
      <c r="I13" s="55"/>
      <c r="J13" s="55"/>
      <c r="K13" s="55"/>
      <c r="L13" s="55"/>
      <c r="M13" s="56"/>
      <c r="N13" s="43" t="s">
        <v>11</v>
      </c>
      <c r="O13" s="44"/>
      <c r="P13" s="44"/>
      <c r="Q13" s="44"/>
      <c r="R13" s="44"/>
      <c r="S13" s="44"/>
      <c r="T13" s="44"/>
      <c r="U13" s="44"/>
      <c r="V13" s="44"/>
      <c r="W13" s="45"/>
    </row>
    <row r="14" spans="1:23" ht="409.5" hidden="1">
      <c r="A14" s="53"/>
      <c r="B14" s="53"/>
      <c r="C14" s="53"/>
      <c r="D14" s="28" t="s">
        <v>12</v>
      </c>
      <c r="E14" s="28" t="s">
        <v>13</v>
      </c>
      <c r="F14" s="28" t="s">
        <v>14</v>
      </c>
      <c r="G14" s="28" t="s">
        <v>15</v>
      </c>
      <c r="H14" s="28" t="s">
        <v>16</v>
      </c>
      <c r="I14" s="29" t="s">
        <v>17</v>
      </c>
      <c r="J14" s="29" t="s">
        <v>18</v>
      </c>
      <c r="K14" s="29" t="s">
        <v>19</v>
      </c>
      <c r="L14" s="29" t="s">
        <v>20</v>
      </c>
      <c r="M14" s="28" t="s">
        <v>21</v>
      </c>
      <c r="N14" s="28" t="s">
        <v>12</v>
      </c>
      <c r="O14" s="28" t="s">
        <v>13</v>
      </c>
      <c r="P14" s="28" t="s">
        <v>22</v>
      </c>
      <c r="Q14" s="28" t="s">
        <v>15</v>
      </c>
      <c r="R14" s="28" t="s">
        <v>16</v>
      </c>
      <c r="S14" s="29" t="s">
        <v>17</v>
      </c>
      <c r="T14" s="29" t="s">
        <v>18</v>
      </c>
      <c r="U14" s="29" t="s">
        <v>19</v>
      </c>
      <c r="V14" s="29" t="s">
        <v>20</v>
      </c>
      <c r="W14" s="28" t="s">
        <v>21</v>
      </c>
    </row>
    <row r="15" spans="1:23" ht="15">
      <c r="A15" s="29" t="s">
        <v>23</v>
      </c>
      <c r="B15" s="29" t="s">
        <v>24</v>
      </c>
      <c r="C15" s="29">
        <v>2</v>
      </c>
      <c r="D15" s="29" t="s">
        <v>26</v>
      </c>
      <c r="E15" s="29" t="s">
        <v>27</v>
      </c>
      <c r="F15" s="29" t="s">
        <v>28</v>
      </c>
      <c r="G15" s="29" t="s">
        <v>29</v>
      </c>
      <c r="H15" s="29" t="s">
        <v>30</v>
      </c>
      <c r="I15" s="29" t="s">
        <v>31</v>
      </c>
      <c r="J15" s="29" t="s">
        <v>32</v>
      </c>
      <c r="K15" s="29" t="s">
        <v>33</v>
      </c>
      <c r="L15" s="29">
        <v>3</v>
      </c>
      <c r="M15" s="29" t="s">
        <v>34</v>
      </c>
      <c r="N15" s="29" t="s">
        <v>35</v>
      </c>
      <c r="O15" s="29" t="s">
        <v>36</v>
      </c>
      <c r="P15" s="29" t="s">
        <v>37</v>
      </c>
      <c r="Q15" s="29" t="s">
        <v>38</v>
      </c>
      <c r="R15" s="29" t="s">
        <v>39</v>
      </c>
      <c r="S15" s="29" t="s">
        <v>40</v>
      </c>
      <c r="T15" s="29" t="s">
        <v>41</v>
      </c>
      <c r="U15" s="29" t="s">
        <v>42</v>
      </c>
      <c r="V15" s="29">
        <v>4</v>
      </c>
      <c r="W15" s="29">
        <v>5</v>
      </c>
    </row>
    <row r="16" spans="1:23" ht="24.75">
      <c r="A16" s="30" t="s">
        <v>43</v>
      </c>
      <c r="B16" s="31" t="s">
        <v>44</v>
      </c>
      <c r="C16" s="31" t="s">
        <v>45</v>
      </c>
      <c r="D16" s="32">
        <v>3672290</v>
      </c>
      <c r="E16" s="32">
        <v>0</v>
      </c>
      <c r="F16" s="32">
        <v>3672290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f>L17+L35</f>
        <v>3672290</v>
      </c>
      <c r="M16" s="32">
        <f aca="true" t="shared" si="0" ref="M16:V16">M17+M35</f>
        <v>0</v>
      </c>
      <c r="N16" s="32">
        <f t="shared" si="0"/>
        <v>1084853.38</v>
      </c>
      <c r="O16" s="32">
        <f t="shared" si="0"/>
        <v>0</v>
      </c>
      <c r="P16" s="32">
        <f t="shared" si="0"/>
        <v>1084853.38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1084853.38</v>
      </c>
      <c r="W16" s="35">
        <f>V16/L16*100</f>
        <v>29.541604285064633</v>
      </c>
    </row>
    <row r="17" spans="1:23" ht="15">
      <c r="A17" s="30" t="s">
        <v>145</v>
      </c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>
        <f>L18+L32</f>
        <v>424700</v>
      </c>
      <c r="M17" s="32">
        <f aca="true" t="shared" si="1" ref="M17:V17">M18+M32</f>
        <v>0</v>
      </c>
      <c r="N17" s="32">
        <f t="shared" si="1"/>
        <v>151393.38</v>
      </c>
      <c r="O17" s="32">
        <f t="shared" si="1"/>
        <v>0</v>
      </c>
      <c r="P17" s="32">
        <f t="shared" si="1"/>
        <v>151393.38</v>
      </c>
      <c r="Q17" s="32">
        <f t="shared" si="1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151393.38</v>
      </c>
      <c r="W17" s="35">
        <f aca="true" t="shared" si="2" ref="W17:W39">V17/L17*100</f>
        <v>35.64713444784554</v>
      </c>
    </row>
    <row r="18" spans="1:23" ht="15">
      <c r="A18" s="30" t="s">
        <v>146</v>
      </c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>
        <f>L19+L22+L25+L30</f>
        <v>398700</v>
      </c>
      <c r="M18" s="32">
        <f aca="true" t="shared" si="3" ref="M18:V18">M19+M22+M25+M30</f>
        <v>0</v>
      </c>
      <c r="N18" s="32">
        <f t="shared" si="3"/>
        <v>148025.56</v>
      </c>
      <c r="O18" s="32">
        <f t="shared" si="3"/>
        <v>0</v>
      </c>
      <c r="P18" s="32">
        <f t="shared" si="3"/>
        <v>148025.56</v>
      </c>
      <c r="Q18" s="32">
        <f t="shared" si="3"/>
        <v>0</v>
      </c>
      <c r="R18" s="32">
        <f t="shared" si="3"/>
        <v>0</v>
      </c>
      <c r="S18" s="32">
        <f t="shared" si="3"/>
        <v>0</v>
      </c>
      <c r="T18" s="32">
        <f t="shared" si="3"/>
        <v>0</v>
      </c>
      <c r="U18" s="32">
        <f t="shared" si="3"/>
        <v>0</v>
      </c>
      <c r="V18" s="32">
        <f t="shared" si="3"/>
        <v>148025.56</v>
      </c>
      <c r="W18" s="35">
        <f t="shared" si="2"/>
        <v>37.12705292199649</v>
      </c>
    </row>
    <row r="19" spans="1:23" ht="15">
      <c r="A19" s="30" t="s">
        <v>147</v>
      </c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>
        <f>L20+L21</f>
        <v>105300</v>
      </c>
      <c r="M19" s="32">
        <f aca="true" t="shared" si="4" ref="M19:V19">M20+M21</f>
        <v>0</v>
      </c>
      <c r="N19" s="32">
        <f t="shared" si="4"/>
        <v>41328.89</v>
      </c>
      <c r="O19" s="32">
        <f t="shared" si="4"/>
        <v>0</v>
      </c>
      <c r="P19" s="32">
        <f t="shared" si="4"/>
        <v>41328.89</v>
      </c>
      <c r="Q19" s="32">
        <f t="shared" si="4"/>
        <v>0</v>
      </c>
      <c r="R19" s="32">
        <f t="shared" si="4"/>
        <v>0</v>
      </c>
      <c r="S19" s="32">
        <f t="shared" si="4"/>
        <v>0</v>
      </c>
      <c r="T19" s="32">
        <f t="shared" si="4"/>
        <v>0</v>
      </c>
      <c r="U19" s="32">
        <f t="shared" si="4"/>
        <v>0</v>
      </c>
      <c r="V19" s="32">
        <f t="shared" si="4"/>
        <v>41328.89</v>
      </c>
      <c r="W19" s="35">
        <f t="shared" si="2"/>
        <v>39.24870845204179</v>
      </c>
    </row>
    <row r="20" spans="1:23" ht="60.75">
      <c r="A20" s="33" t="s">
        <v>46</v>
      </c>
      <c r="B20" s="34" t="s">
        <v>44</v>
      </c>
      <c r="C20" s="31" t="s">
        <v>47</v>
      </c>
      <c r="D20" s="32">
        <v>105300</v>
      </c>
      <c r="E20" s="32">
        <v>0</v>
      </c>
      <c r="F20" s="32">
        <v>105300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105300</v>
      </c>
      <c r="M20" s="32">
        <v>0</v>
      </c>
      <c r="N20" s="32">
        <v>41217.05</v>
      </c>
      <c r="O20" s="32">
        <v>0</v>
      </c>
      <c r="P20" s="32">
        <v>41217.05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41217.05</v>
      </c>
      <c r="W20" s="35">
        <f t="shared" si="2"/>
        <v>39.14249762583096</v>
      </c>
    </row>
    <row r="21" spans="1:23" ht="36.75">
      <c r="A21" s="33" t="s">
        <v>48</v>
      </c>
      <c r="B21" s="34" t="s">
        <v>44</v>
      </c>
      <c r="C21" s="31" t="s">
        <v>49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111.84</v>
      </c>
      <c r="O21" s="32">
        <v>0</v>
      </c>
      <c r="P21" s="32">
        <v>111.84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111.84</v>
      </c>
      <c r="W21" s="35">
        <v>0</v>
      </c>
    </row>
    <row r="22" spans="1:23" ht="15">
      <c r="A22" s="33" t="s">
        <v>148</v>
      </c>
      <c r="B22" s="34"/>
      <c r="C22" s="31" t="s">
        <v>149</v>
      </c>
      <c r="D22" s="32"/>
      <c r="E22" s="32"/>
      <c r="F22" s="32"/>
      <c r="G22" s="32"/>
      <c r="H22" s="32"/>
      <c r="I22" s="32"/>
      <c r="J22" s="32"/>
      <c r="K22" s="32"/>
      <c r="L22" s="32">
        <f>L23+L24</f>
        <v>3400</v>
      </c>
      <c r="M22" s="32">
        <f aca="true" t="shared" si="5" ref="M22:V22">M23+M24</f>
        <v>0</v>
      </c>
      <c r="N22" s="32">
        <f t="shared" si="5"/>
        <v>328.8</v>
      </c>
      <c r="O22" s="32">
        <f t="shared" si="5"/>
        <v>0</v>
      </c>
      <c r="P22" s="32">
        <f t="shared" si="5"/>
        <v>328.8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 t="shared" si="5"/>
        <v>0</v>
      </c>
      <c r="U22" s="32">
        <f t="shared" si="5"/>
        <v>0</v>
      </c>
      <c r="V22" s="32">
        <f t="shared" si="5"/>
        <v>328.8</v>
      </c>
      <c r="W22" s="35">
        <f t="shared" si="2"/>
        <v>9.670588235294119</v>
      </c>
    </row>
    <row r="23" spans="1:23" ht="15">
      <c r="A23" s="33" t="s">
        <v>50</v>
      </c>
      <c r="B23" s="34" t="s">
        <v>44</v>
      </c>
      <c r="C23" s="31" t="s">
        <v>51</v>
      </c>
      <c r="D23" s="32">
        <v>1800</v>
      </c>
      <c r="E23" s="32">
        <v>0</v>
      </c>
      <c r="F23" s="32">
        <v>1800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1800</v>
      </c>
      <c r="M23" s="32">
        <v>0</v>
      </c>
      <c r="N23" s="32">
        <v>285.6</v>
      </c>
      <c r="O23" s="32">
        <v>0</v>
      </c>
      <c r="P23" s="32">
        <v>285.6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285.6</v>
      </c>
      <c r="W23" s="35">
        <f t="shared" si="2"/>
        <v>15.866666666666667</v>
      </c>
    </row>
    <row r="24" spans="1:23" ht="24.75">
      <c r="A24" s="33" t="s">
        <v>52</v>
      </c>
      <c r="B24" s="34" t="s">
        <v>44</v>
      </c>
      <c r="C24" s="31" t="s">
        <v>53</v>
      </c>
      <c r="D24" s="32">
        <v>1600</v>
      </c>
      <c r="E24" s="32">
        <v>0</v>
      </c>
      <c r="F24" s="32">
        <v>1600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1600</v>
      </c>
      <c r="M24" s="32">
        <v>0</v>
      </c>
      <c r="N24" s="32">
        <v>43.2</v>
      </c>
      <c r="O24" s="32">
        <v>0</v>
      </c>
      <c r="P24" s="32">
        <v>43.2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43.2</v>
      </c>
      <c r="W24" s="35">
        <f t="shared" si="2"/>
        <v>2.7</v>
      </c>
    </row>
    <row r="25" spans="1:23" ht="15">
      <c r="A25" s="33" t="s">
        <v>150</v>
      </c>
      <c r="B25" s="34"/>
      <c r="C25" s="31" t="s">
        <v>151</v>
      </c>
      <c r="D25" s="32"/>
      <c r="E25" s="32"/>
      <c r="F25" s="32"/>
      <c r="G25" s="32"/>
      <c r="H25" s="32"/>
      <c r="I25" s="32"/>
      <c r="J25" s="32"/>
      <c r="K25" s="32"/>
      <c r="L25" s="32">
        <f>L26+L27</f>
        <v>281600</v>
      </c>
      <c r="M25" s="32">
        <f aca="true" t="shared" si="6" ref="M25:V25">M26+M27</f>
        <v>0</v>
      </c>
      <c r="N25" s="32">
        <f t="shared" si="6"/>
        <v>103017.87</v>
      </c>
      <c r="O25" s="32">
        <f t="shared" si="6"/>
        <v>0</v>
      </c>
      <c r="P25" s="32">
        <f t="shared" si="6"/>
        <v>103017.87</v>
      </c>
      <c r="Q25" s="32">
        <f t="shared" si="6"/>
        <v>0</v>
      </c>
      <c r="R25" s="32">
        <f t="shared" si="6"/>
        <v>0</v>
      </c>
      <c r="S25" s="32">
        <f t="shared" si="6"/>
        <v>0</v>
      </c>
      <c r="T25" s="32">
        <f t="shared" si="6"/>
        <v>0</v>
      </c>
      <c r="U25" s="32">
        <f t="shared" si="6"/>
        <v>0</v>
      </c>
      <c r="V25" s="32">
        <f t="shared" si="6"/>
        <v>103017.87</v>
      </c>
      <c r="W25" s="35">
        <f t="shared" si="2"/>
        <v>36.58305042613636</v>
      </c>
    </row>
    <row r="26" spans="1:23" ht="36.75">
      <c r="A26" s="33" t="s">
        <v>54</v>
      </c>
      <c r="B26" s="34" t="s">
        <v>44</v>
      </c>
      <c r="C26" s="31" t="s">
        <v>55</v>
      </c>
      <c r="D26" s="32">
        <v>47300</v>
      </c>
      <c r="E26" s="32">
        <v>0</v>
      </c>
      <c r="F26" s="32">
        <v>47300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47300</v>
      </c>
      <c r="M26" s="32">
        <v>0</v>
      </c>
      <c r="N26" s="32">
        <v>7885.19</v>
      </c>
      <c r="O26" s="32">
        <v>0</v>
      </c>
      <c r="P26" s="32">
        <v>7885.19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7885.19</v>
      </c>
      <c r="W26" s="35">
        <f t="shared" si="2"/>
        <v>16.67059196617336</v>
      </c>
    </row>
    <row r="27" spans="1:23" ht="15">
      <c r="A27" s="33" t="s">
        <v>152</v>
      </c>
      <c r="B27" s="34"/>
      <c r="C27" s="31" t="s">
        <v>153</v>
      </c>
      <c r="D27" s="32"/>
      <c r="E27" s="32"/>
      <c r="F27" s="32"/>
      <c r="G27" s="32"/>
      <c r="H27" s="32"/>
      <c r="I27" s="32"/>
      <c r="J27" s="32"/>
      <c r="K27" s="32"/>
      <c r="L27" s="32">
        <f>L28+L29</f>
        <v>234300</v>
      </c>
      <c r="M27" s="32">
        <f aca="true" t="shared" si="7" ref="M27:V27">M28+M29</f>
        <v>0</v>
      </c>
      <c r="N27" s="32">
        <f t="shared" si="7"/>
        <v>95132.68</v>
      </c>
      <c r="O27" s="32">
        <f t="shared" si="7"/>
        <v>0</v>
      </c>
      <c r="P27" s="32">
        <f t="shared" si="7"/>
        <v>95132.68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95132.68</v>
      </c>
      <c r="W27" s="35">
        <f t="shared" si="2"/>
        <v>40.60293640631669</v>
      </c>
    </row>
    <row r="28" spans="1:23" ht="48.75">
      <c r="A28" s="33" t="s">
        <v>56</v>
      </c>
      <c r="B28" s="34" t="s">
        <v>44</v>
      </c>
      <c r="C28" s="31" t="s">
        <v>57</v>
      </c>
      <c r="D28" s="32">
        <v>232300</v>
      </c>
      <c r="E28" s="32">
        <v>0</v>
      </c>
      <c r="F28" s="32">
        <v>232300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232300</v>
      </c>
      <c r="M28" s="32">
        <v>0</v>
      </c>
      <c r="N28" s="32">
        <v>93758.68</v>
      </c>
      <c r="O28" s="32">
        <v>0</v>
      </c>
      <c r="P28" s="32">
        <v>93758.68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93758.68</v>
      </c>
      <c r="W28" s="35">
        <f t="shared" si="2"/>
        <v>40.361033146792934</v>
      </c>
    </row>
    <row r="29" spans="1:23" ht="48.75">
      <c r="A29" s="33" t="s">
        <v>58</v>
      </c>
      <c r="B29" s="34" t="s">
        <v>44</v>
      </c>
      <c r="C29" s="31" t="s">
        <v>59</v>
      </c>
      <c r="D29" s="32">
        <v>2000</v>
      </c>
      <c r="E29" s="32">
        <v>0</v>
      </c>
      <c r="F29" s="32">
        <v>2000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2000</v>
      </c>
      <c r="M29" s="32">
        <v>0</v>
      </c>
      <c r="N29" s="32">
        <v>1374</v>
      </c>
      <c r="O29" s="32">
        <v>0</v>
      </c>
      <c r="P29" s="32">
        <v>1374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1374</v>
      </c>
      <c r="W29" s="35">
        <f t="shared" si="2"/>
        <v>68.7</v>
      </c>
    </row>
    <row r="30" spans="1:23" ht="15">
      <c r="A30" s="33" t="s">
        <v>154</v>
      </c>
      <c r="B30" s="34"/>
      <c r="C30" s="31" t="s">
        <v>155</v>
      </c>
      <c r="D30" s="32"/>
      <c r="E30" s="32"/>
      <c r="F30" s="32"/>
      <c r="G30" s="32"/>
      <c r="H30" s="32"/>
      <c r="I30" s="32"/>
      <c r="J30" s="32"/>
      <c r="K30" s="32"/>
      <c r="L30" s="32">
        <f>L31</f>
        <v>8400</v>
      </c>
      <c r="M30" s="32">
        <f aca="true" t="shared" si="8" ref="M30:V30">M31</f>
        <v>0</v>
      </c>
      <c r="N30" s="32">
        <f t="shared" si="8"/>
        <v>3350</v>
      </c>
      <c r="O30" s="32">
        <f t="shared" si="8"/>
        <v>0</v>
      </c>
      <c r="P30" s="32">
        <f t="shared" si="8"/>
        <v>3350</v>
      </c>
      <c r="Q30" s="32">
        <f t="shared" si="8"/>
        <v>0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3350</v>
      </c>
      <c r="W30" s="35">
        <f t="shared" si="2"/>
        <v>39.88095238095239</v>
      </c>
    </row>
    <row r="31" spans="1:23" ht="51" customHeight="1">
      <c r="A31" s="33" t="s">
        <v>60</v>
      </c>
      <c r="B31" s="34" t="s">
        <v>44</v>
      </c>
      <c r="C31" s="31" t="s">
        <v>61</v>
      </c>
      <c r="D31" s="32">
        <v>8400</v>
      </c>
      <c r="E31" s="32">
        <v>0</v>
      </c>
      <c r="F31" s="32">
        <v>8400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8400</v>
      </c>
      <c r="M31" s="32">
        <v>0</v>
      </c>
      <c r="N31" s="32">
        <v>3350</v>
      </c>
      <c r="O31" s="32">
        <v>0</v>
      </c>
      <c r="P31" s="32">
        <v>3350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3350</v>
      </c>
      <c r="W31" s="35">
        <f t="shared" si="2"/>
        <v>39.88095238095239</v>
      </c>
    </row>
    <row r="32" spans="1:23" ht="16.5" customHeight="1">
      <c r="A32" s="33" t="s">
        <v>156</v>
      </c>
      <c r="B32" s="34"/>
      <c r="C32" s="31" t="s">
        <v>33</v>
      </c>
      <c r="D32" s="32"/>
      <c r="E32" s="32"/>
      <c r="F32" s="32"/>
      <c r="G32" s="32"/>
      <c r="H32" s="32"/>
      <c r="I32" s="32"/>
      <c r="J32" s="32"/>
      <c r="K32" s="32"/>
      <c r="L32" s="32">
        <f>L33+L34</f>
        <v>26000</v>
      </c>
      <c r="M32" s="32">
        <f aca="true" t="shared" si="9" ref="M32:V32">M33+M34</f>
        <v>0</v>
      </c>
      <c r="N32" s="32">
        <f t="shared" si="9"/>
        <v>3367.82</v>
      </c>
      <c r="O32" s="32">
        <f t="shared" si="9"/>
        <v>0</v>
      </c>
      <c r="P32" s="32">
        <f t="shared" si="9"/>
        <v>3367.82</v>
      </c>
      <c r="Q32" s="32">
        <f t="shared" si="9"/>
        <v>0</v>
      </c>
      <c r="R32" s="32">
        <f t="shared" si="9"/>
        <v>0</v>
      </c>
      <c r="S32" s="32">
        <f t="shared" si="9"/>
        <v>0</v>
      </c>
      <c r="T32" s="32">
        <f t="shared" si="9"/>
        <v>0</v>
      </c>
      <c r="U32" s="32">
        <f t="shared" si="9"/>
        <v>0</v>
      </c>
      <c r="V32" s="32">
        <f t="shared" si="9"/>
        <v>3367.82</v>
      </c>
      <c r="W32" s="35">
        <f t="shared" si="2"/>
        <v>12.953153846153848</v>
      </c>
    </row>
    <row r="33" spans="1:23" ht="60.75">
      <c r="A33" s="33" t="s">
        <v>62</v>
      </c>
      <c r="B33" s="34" t="s">
        <v>44</v>
      </c>
      <c r="C33" s="31" t="s">
        <v>63</v>
      </c>
      <c r="D33" s="32">
        <v>17000</v>
      </c>
      <c r="E33" s="32">
        <v>0</v>
      </c>
      <c r="F33" s="32">
        <v>17000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17000</v>
      </c>
      <c r="M33" s="32">
        <v>0</v>
      </c>
      <c r="N33" s="32">
        <v>3367.82</v>
      </c>
      <c r="O33" s="32">
        <v>0</v>
      </c>
      <c r="P33" s="32">
        <v>3367.82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3367.82</v>
      </c>
      <c r="W33" s="35">
        <f t="shared" si="2"/>
        <v>19.81070588235294</v>
      </c>
    </row>
    <row r="34" spans="1:23" ht="36.75">
      <c r="A34" s="33" t="s">
        <v>64</v>
      </c>
      <c r="B34" s="34" t="s">
        <v>44</v>
      </c>
      <c r="C34" s="31" t="s">
        <v>65</v>
      </c>
      <c r="D34" s="32">
        <v>9000</v>
      </c>
      <c r="E34" s="32">
        <v>0</v>
      </c>
      <c r="F34" s="32">
        <v>9000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9000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5">
        <f t="shared" si="2"/>
        <v>0</v>
      </c>
    </row>
    <row r="35" spans="1:23" ht="15">
      <c r="A35" s="33" t="s">
        <v>157</v>
      </c>
      <c r="B35" s="34"/>
      <c r="C35" s="31" t="s">
        <v>158</v>
      </c>
      <c r="D35" s="32"/>
      <c r="E35" s="32"/>
      <c r="F35" s="32"/>
      <c r="G35" s="32"/>
      <c r="H35" s="32"/>
      <c r="I35" s="32"/>
      <c r="J35" s="32"/>
      <c r="K35" s="32"/>
      <c r="L35" s="32">
        <f>SUM(L36:L39)</f>
        <v>3247590</v>
      </c>
      <c r="M35" s="32">
        <f aca="true" t="shared" si="10" ref="M35:V35">SUM(M36:M39)</f>
        <v>0</v>
      </c>
      <c r="N35" s="32">
        <f t="shared" si="10"/>
        <v>933460</v>
      </c>
      <c r="O35" s="32">
        <f t="shared" si="10"/>
        <v>0</v>
      </c>
      <c r="P35" s="32">
        <f t="shared" si="10"/>
        <v>933460</v>
      </c>
      <c r="Q35" s="32">
        <f t="shared" si="10"/>
        <v>0</v>
      </c>
      <c r="R35" s="32">
        <f t="shared" si="10"/>
        <v>0</v>
      </c>
      <c r="S35" s="32">
        <f t="shared" si="10"/>
        <v>0</v>
      </c>
      <c r="T35" s="32">
        <f t="shared" si="10"/>
        <v>0</v>
      </c>
      <c r="U35" s="32">
        <f t="shared" si="10"/>
        <v>0</v>
      </c>
      <c r="V35" s="32">
        <f t="shared" si="10"/>
        <v>933460</v>
      </c>
      <c r="W35" s="35">
        <f t="shared" si="2"/>
        <v>28.743160312724203</v>
      </c>
    </row>
    <row r="36" spans="1:23" ht="24.75">
      <c r="A36" s="33" t="s">
        <v>66</v>
      </c>
      <c r="B36" s="34" t="s">
        <v>44</v>
      </c>
      <c r="C36" s="31" t="s">
        <v>67</v>
      </c>
      <c r="D36" s="32">
        <v>2128100</v>
      </c>
      <c r="E36" s="32">
        <v>0</v>
      </c>
      <c r="F36" s="32">
        <v>2128100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2128100</v>
      </c>
      <c r="M36" s="32">
        <v>0</v>
      </c>
      <c r="N36" s="32">
        <v>883860</v>
      </c>
      <c r="O36" s="32">
        <v>0</v>
      </c>
      <c r="P36" s="32">
        <v>883860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883860</v>
      </c>
      <c r="W36" s="35">
        <f t="shared" si="2"/>
        <v>41.53282270569992</v>
      </c>
    </row>
    <row r="37" spans="1:23" ht="24.75">
      <c r="A37" s="33" t="s">
        <v>68</v>
      </c>
      <c r="B37" s="34" t="s">
        <v>44</v>
      </c>
      <c r="C37" s="31" t="s">
        <v>69</v>
      </c>
      <c r="D37" s="32">
        <v>718490</v>
      </c>
      <c r="E37" s="32">
        <v>0</v>
      </c>
      <c r="F37" s="32">
        <v>718490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718490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5">
        <f t="shared" si="2"/>
        <v>0</v>
      </c>
    </row>
    <row r="38" spans="1:23" ht="15">
      <c r="A38" s="33" t="s">
        <v>70</v>
      </c>
      <c r="B38" s="34" t="s">
        <v>44</v>
      </c>
      <c r="C38" s="31" t="s">
        <v>71</v>
      </c>
      <c r="D38" s="32">
        <v>351400</v>
      </c>
      <c r="E38" s="32">
        <v>0</v>
      </c>
      <c r="F38" s="32">
        <v>351400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351400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5">
        <f t="shared" si="2"/>
        <v>0</v>
      </c>
    </row>
    <row r="39" spans="1:23" ht="36.75">
      <c r="A39" s="33" t="s">
        <v>72</v>
      </c>
      <c r="B39" s="34" t="s">
        <v>44</v>
      </c>
      <c r="C39" s="31" t="s">
        <v>73</v>
      </c>
      <c r="D39" s="32">
        <v>49600</v>
      </c>
      <c r="E39" s="32">
        <v>0</v>
      </c>
      <c r="F39" s="32">
        <v>49600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49600</v>
      </c>
      <c r="M39" s="32">
        <v>0</v>
      </c>
      <c r="N39" s="32">
        <v>49600</v>
      </c>
      <c r="O39" s="32">
        <v>0</v>
      </c>
      <c r="P39" s="32">
        <v>49600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49600</v>
      </c>
      <c r="W39" s="35">
        <f t="shared" si="2"/>
        <v>100</v>
      </c>
    </row>
    <row r="40" spans="1:2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36" customHeight="1">
      <c r="A41" s="46"/>
      <c r="B41" s="46"/>
      <c r="C41" s="46"/>
      <c r="D41" s="46"/>
      <c r="E41" s="46"/>
      <c r="F41" s="46"/>
      <c r="G41" s="46"/>
      <c r="H41" s="46"/>
      <c r="I41" s="46"/>
      <c r="J41" s="9"/>
      <c r="K41" s="9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8"/>
      <c r="W41" s="10"/>
    </row>
  </sheetData>
  <sheetProtection/>
  <mergeCells count="11">
    <mergeCell ref="D13:M13"/>
    <mergeCell ref="N13:W13"/>
    <mergeCell ref="A41:I41"/>
    <mergeCell ref="A2:W3"/>
    <mergeCell ref="A4:R4"/>
    <mergeCell ref="A6:M6"/>
    <mergeCell ref="A7:M7"/>
    <mergeCell ref="A11:W11"/>
    <mergeCell ref="A13:A14"/>
    <mergeCell ref="B13:B14"/>
    <mergeCell ref="C13:C14"/>
  </mergeCells>
  <printOptions/>
  <pageMargins left="0.787" right="0.59" top="0.59" bottom="0.59" header="0.393" footer="0.511"/>
  <pageSetup fitToHeight="1000" fitToWidth="1" horizontalDpi="600" verticalDpi="600" orientation="portrait" paperSize="9" scale="7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showGridLines="0" tabSelected="1" zoomScalePageLayoutView="0" workbookViewId="0" topLeftCell="A23">
      <selection activeCell="A55" sqref="A55"/>
    </sheetView>
  </sheetViews>
  <sheetFormatPr defaultColWidth="9.140625" defaultRowHeight="15"/>
  <cols>
    <col min="1" max="1" width="50.421875" style="66" customWidth="1"/>
    <col min="2" max="2" width="7.7109375" style="0" hidden="1" customWidth="1"/>
    <col min="3" max="3" width="22.7109375" style="0" customWidth="1"/>
    <col min="4" max="4" width="12.00390625" style="0" hidden="1" customWidth="1"/>
    <col min="5" max="5" width="15.7109375" style="0" hidden="1" customWidth="1"/>
    <col min="6" max="6" width="0.13671875" style="0" hidden="1" customWidth="1"/>
    <col min="7" max="11" width="15.7109375" style="0" hidden="1" customWidth="1"/>
    <col min="12" max="12" width="15.140625" style="0" customWidth="1"/>
    <col min="13" max="13" width="1.8515625" style="0" hidden="1" customWidth="1"/>
    <col min="14" max="16" width="15.7109375" style="0" hidden="1" customWidth="1"/>
    <col min="17" max="17" width="1.7109375" style="0" hidden="1" customWidth="1"/>
    <col min="18" max="21" width="15.7109375" style="0" hidden="1" customWidth="1"/>
    <col min="22" max="22" width="13.8515625" style="0" customWidth="1"/>
    <col min="23" max="23" width="6.7109375" style="0" customWidth="1"/>
  </cols>
  <sheetData>
    <row r="1" spans="1:23" ht="15.75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9"/>
      <c r="U1" s="19"/>
      <c r="V1" s="19"/>
      <c r="W1" s="19"/>
    </row>
    <row r="2" spans="1:23" ht="15">
      <c r="A2" s="60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33.75" customHeight="1">
      <c r="A3" s="61" t="s">
        <v>7</v>
      </c>
      <c r="B3" s="52" t="s">
        <v>8</v>
      </c>
      <c r="C3" s="52" t="s">
        <v>75</v>
      </c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43" t="s">
        <v>11</v>
      </c>
      <c r="O3" s="44"/>
      <c r="P3" s="44"/>
      <c r="Q3" s="44"/>
      <c r="R3" s="44"/>
      <c r="S3" s="44"/>
      <c r="T3" s="44"/>
      <c r="U3" s="44"/>
      <c r="V3" s="44"/>
      <c r="W3" s="45"/>
    </row>
    <row r="4" spans="1:23" ht="409.5" hidden="1">
      <c r="A4" s="62"/>
      <c r="B4" s="53"/>
      <c r="C4" s="53"/>
      <c r="D4" s="28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8" t="s">
        <v>21</v>
      </c>
      <c r="N4" s="28" t="s">
        <v>12</v>
      </c>
      <c r="O4" s="28" t="s">
        <v>13</v>
      </c>
      <c r="P4" s="28" t="s">
        <v>22</v>
      </c>
      <c r="Q4" s="28" t="s">
        <v>15</v>
      </c>
      <c r="R4" s="28" t="s">
        <v>16</v>
      </c>
      <c r="S4" s="29" t="s">
        <v>17</v>
      </c>
      <c r="T4" s="29" t="s">
        <v>18</v>
      </c>
      <c r="U4" s="29" t="s">
        <v>19</v>
      </c>
      <c r="V4" s="29" t="s">
        <v>20</v>
      </c>
      <c r="W4" s="28" t="s">
        <v>21</v>
      </c>
    </row>
    <row r="5" spans="1:23" ht="14.25" customHeight="1" thickBot="1">
      <c r="A5" s="63" t="s">
        <v>23</v>
      </c>
      <c r="B5" s="37" t="s">
        <v>24</v>
      </c>
      <c r="C5" s="37">
        <v>2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30</v>
      </c>
      <c r="I5" s="29" t="s">
        <v>31</v>
      </c>
      <c r="J5" s="29" t="s">
        <v>32</v>
      </c>
      <c r="K5" s="29" t="s">
        <v>33</v>
      </c>
      <c r="L5" s="29">
        <v>3</v>
      </c>
      <c r="M5" s="29" t="s">
        <v>34</v>
      </c>
      <c r="N5" s="29" t="s">
        <v>35</v>
      </c>
      <c r="O5" s="29" t="s">
        <v>36</v>
      </c>
      <c r="P5" s="29" t="s">
        <v>37</v>
      </c>
      <c r="Q5" s="29" t="s">
        <v>38</v>
      </c>
      <c r="R5" s="29" t="s">
        <v>39</v>
      </c>
      <c r="S5" s="29" t="s">
        <v>40</v>
      </c>
      <c r="T5" s="29" t="s">
        <v>41</v>
      </c>
      <c r="U5" s="29" t="s">
        <v>42</v>
      </c>
      <c r="V5" s="29">
        <v>4</v>
      </c>
      <c r="W5" s="29">
        <v>5</v>
      </c>
    </row>
    <row r="6" spans="1:23" ht="26.25">
      <c r="A6" s="64" t="s">
        <v>76</v>
      </c>
      <c r="B6" s="31" t="s">
        <v>77</v>
      </c>
      <c r="C6" s="31" t="s">
        <v>45</v>
      </c>
      <c r="D6" s="32">
        <v>4028290</v>
      </c>
      <c r="E6" s="32">
        <v>0</v>
      </c>
      <c r="F6" s="32">
        <v>4028290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4028290</v>
      </c>
      <c r="M6" s="32">
        <v>0</v>
      </c>
      <c r="N6" s="32">
        <v>933445.15</v>
      </c>
      <c r="O6" s="32">
        <v>0</v>
      </c>
      <c r="P6" s="32">
        <v>933445.15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933445.15</v>
      </c>
      <c r="W6" s="35">
        <f>V6/L6*100</f>
        <v>23.172243060951423</v>
      </c>
    </row>
    <row r="7" spans="1:23" ht="15">
      <c r="A7" s="64" t="s">
        <v>159</v>
      </c>
      <c r="B7" s="38"/>
      <c r="C7" s="38" t="s">
        <v>160</v>
      </c>
      <c r="D7" s="32"/>
      <c r="E7" s="32"/>
      <c r="F7" s="32"/>
      <c r="G7" s="32"/>
      <c r="H7" s="32"/>
      <c r="I7" s="32"/>
      <c r="J7" s="32"/>
      <c r="K7" s="32"/>
      <c r="L7" s="32">
        <f>L8+L17+L19</f>
        <v>734900</v>
      </c>
      <c r="M7" s="32">
        <f aca="true" t="shared" si="0" ref="M7:V7">M8+M17+M19</f>
        <v>0</v>
      </c>
      <c r="N7" s="32">
        <f t="shared" si="0"/>
        <v>212010.15999999997</v>
      </c>
      <c r="O7" s="32">
        <f t="shared" si="0"/>
        <v>0</v>
      </c>
      <c r="P7" s="32">
        <f t="shared" si="0"/>
        <v>212010.15999999997</v>
      </c>
      <c r="Q7" s="32">
        <f t="shared" si="0"/>
        <v>0</v>
      </c>
      <c r="R7" s="32">
        <f t="shared" si="0"/>
        <v>0</v>
      </c>
      <c r="S7" s="32">
        <f t="shared" si="0"/>
        <v>0</v>
      </c>
      <c r="T7" s="32">
        <f t="shared" si="0"/>
        <v>0</v>
      </c>
      <c r="U7" s="32">
        <f t="shared" si="0"/>
        <v>0</v>
      </c>
      <c r="V7" s="32">
        <f t="shared" si="0"/>
        <v>212010.15999999997</v>
      </c>
      <c r="W7" s="35">
        <f aca="true" t="shared" si="1" ref="W7:W57">V7/L7*100</f>
        <v>28.848844740781054</v>
      </c>
    </row>
    <row r="8" spans="1:23" ht="39">
      <c r="A8" s="64" t="s">
        <v>161</v>
      </c>
      <c r="B8" s="39"/>
      <c r="C8" s="38" t="s">
        <v>162</v>
      </c>
      <c r="D8" s="32"/>
      <c r="E8" s="32"/>
      <c r="F8" s="32"/>
      <c r="G8" s="32"/>
      <c r="H8" s="32"/>
      <c r="I8" s="32"/>
      <c r="J8" s="32"/>
      <c r="K8" s="32"/>
      <c r="L8" s="32">
        <f>SUM(L9:L16)</f>
        <v>650800</v>
      </c>
      <c r="M8" s="32">
        <f aca="true" t="shared" si="2" ref="M8:V8">SUM(M9:M16)</f>
        <v>0</v>
      </c>
      <c r="N8" s="32">
        <f t="shared" si="2"/>
        <v>206980.91999999998</v>
      </c>
      <c r="O8" s="32">
        <f t="shared" si="2"/>
        <v>0</v>
      </c>
      <c r="P8" s="32">
        <f t="shared" si="2"/>
        <v>206980.91999999998</v>
      </c>
      <c r="Q8" s="32">
        <f t="shared" si="2"/>
        <v>0</v>
      </c>
      <c r="R8" s="32">
        <f t="shared" si="2"/>
        <v>0</v>
      </c>
      <c r="S8" s="32">
        <f t="shared" si="2"/>
        <v>0</v>
      </c>
      <c r="T8" s="32">
        <f t="shared" si="2"/>
        <v>0</v>
      </c>
      <c r="U8" s="32">
        <f t="shared" si="2"/>
        <v>0</v>
      </c>
      <c r="V8" s="32">
        <f t="shared" si="2"/>
        <v>206980.91999999998</v>
      </c>
      <c r="W8" s="35">
        <f t="shared" si="1"/>
        <v>31.804074984634294</v>
      </c>
    </row>
    <row r="9" spans="1:23" ht="15">
      <c r="A9" s="40" t="s">
        <v>78</v>
      </c>
      <c r="B9" s="34" t="s">
        <v>77</v>
      </c>
      <c r="C9" s="31" t="s">
        <v>79</v>
      </c>
      <c r="D9" s="32">
        <v>455300</v>
      </c>
      <c r="E9" s="32">
        <v>0</v>
      </c>
      <c r="F9" s="32">
        <v>455300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455300</v>
      </c>
      <c r="M9" s="32">
        <v>0</v>
      </c>
      <c r="N9" s="32">
        <v>159629.81</v>
      </c>
      <c r="O9" s="32">
        <v>0</v>
      </c>
      <c r="P9" s="32">
        <v>159629.81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159629.81</v>
      </c>
      <c r="W9" s="35">
        <f t="shared" si="1"/>
        <v>35.06035800571052</v>
      </c>
    </row>
    <row r="10" spans="1:23" ht="15">
      <c r="A10" s="40" t="s">
        <v>80</v>
      </c>
      <c r="B10" s="34" t="s">
        <v>77</v>
      </c>
      <c r="C10" s="31" t="s">
        <v>81</v>
      </c>
      <c r="D10" s="32">
        <v>137500</v>
      </c>
      <c r="E10" s="32">
        <v>0</v>
      </c>
      <c r="F10" s="32">
        <v>137500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137500</v>
      </c>
      <c r="M10" s="32">
        <v>0</v>
      </c>
      <c r="N10" s="32">
        <v>36346.61</v>
      </c>
      <c r="O10" s="32">
        <v>0</v>
      </c>
      <c r="P10" s="32">
        <v>36346.61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36346.61</v>
      </c>
      <c r="W10" s="35">
        <f t="shared" si="1"/>
        <v>26.433898181818183</v>
      </c>
    </row>
    <row r="11" spans="1:23" ht="15">
      <c r="A11" s="40" t="s">
        <v>82</v>
      </c>
      <c r="B11" s="34" t="s">
        <v>77</v>
      </c>
      <c r="C11" s="31" t="s">
        <v>83</v>
      </c>
      <c r="D11" s="32">
        <v>15500</v>
      </c>
      <c r="E11" s="32">
        <v>0</v>
      </c>
      <c r="F11" s="32">
        <v>15500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15500</v>
      </c>
      <c r="M11" s="32">
        <v>0</v>
      </c>
      <c r="N11" s="32">
        <v>2904.56</v>
      </c>
      <c r="O11" s="32">
        <v>0</v>
      </c>
      <c r="P11" s="32">
        <v>2904.56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2904.56</v>
      </c>
      <c r="W11" s="35">
        <f t="shared" si="1"/>
        <v>18.73909677419355</v>
      </c>
    </row>
    <row r="12" spans="1:23" ht="15">
      <c r="A12" s="40" t="s">
        <v>84</v>
      </c>
      <c r="B12" s="34" t="s">
        <v>77</v>
      </c>
      <c r="C12" s="31" t="s">
        <v>85</v>
      </c>
      <c r="D12" s="32">
        <v>15300</v>
      </c>
      <c r="E12" s="32">
        <v>0</v>
      </c>
      <c r="F12" s="32">
        <v>15300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15300</v>
      </c>
      <c r="M12" s="32">
        <v>0</v>
      </c>
      <c r="N12" s="32">
        <v>2931.34</v>
      </c>
      <c r="O12" s="32">
        <v>0</v>
      </c>
      <c r="P12" s="32">
        <v>2931.34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2931.34</v>
      </c>
      <c r="W12" s="35">
        <f t="shared" si="1"/>
        <v>19.15908496732026</v>
      </c>
    </row>
    <row r="13" spans="1:23" ht="15">
      <c r="A13" s="40" t="s">
        <v>86</v>
      </c>
      <c r="B13" s="34" t="s">
        <v>77</v>
      </c>
      <c r="C13" s="31" t="s">
        <v>87</v>
      </c>
      <c r="D13" s="32">
        <v>6100</v>
      </c>
      <c r="E13" s="32">
        <v>0</v>
      </c>
      <c r="F13" s="32">
        <v>6100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6100</v>
      </c>
      <c r="M13" s="32">
        <v>0</v>
      </c>
      <c r="N13" s="32">
        <v>320</v>
      </c>
      <c r="O13" s="32">
        <v>0</v>
      </c>
      <c r="P13" s="32">
        <v>320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320</v>
      </c>
      <c r="W13" s="35">
        <f t="shared" si="1"/>
        <v>5.245901639344262</v>
      </c>
    </row>
    <row r="14" spans="1:23" ht="15">
      <c r="A14" s="40" t="s">
        <v>88</v>
      </c>
      <c r="B14" s="34" t="s">
        <v>77</v>
      </c>
      <c r="C14" s="31" t="s">
        <v>89</v>
      </c>
      <c r="D14" s="32">
        <v>10000</v>
      </c>
      <c r="E14" s="32">
        <v>0</v>
      </c>
      <c r="F14" s="32">
        <v>10000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10000</v>
      </c>
      <c r="M14" s="32">
        <v>0</v>
      </c>
      <c r="N14" s="32">
        <v>3377.6</v>
      </c>
      <c r="O14" s="32">
        <v>0</v>
      </c>
      <c r="P14" s="32">
        <v>3377.6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3377.6</v>
      </c>
      <c r="W14" s="35">
        <f t="shared" si="1"/>
        <v>33.776</v>
      </c>
    </row>
    <row r="15" spans="1:23" ht="15">
      <c r="A15" s="40" t="s">
        <v>90</v>
      </c>
      <c r="B15" s="34" t="s">
        <v>77</v>
      </c>
      <c r="C15" s="31" t="s">
        <v>91</v>
      </c>
      <c r="D15" s="32">
        <v>1100</v>
      </c>
      <c r="E15" s="32">
        <v>0</v>
      </c>
      <c r="F15" s="32">
        <v>1100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1100</v>
      </c>
      <c r="M15" s="32">
        <v>0</v>
      </c>
      <c r="N15" s="32">
        <v>1100</v>
      </c>
      <c r="O15" s="32">
        <v>0</v>
      </c>
      <c r="P15" s="32">
        <v>1100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1100</v>
      </c>
      <c r="W15" s="35">
        <f t="shared" si="1"/>
        <v>100</v>
      </c>
    </row>
    <row r="16" spans="1:23" ht="15">
      <c r="A16" s="40" t="s">
        <v>92</v>
      </c>
      <c r="B16" s="34" t="s">
        <v>77</v>
      </c>
      <c r="C16" s="31" t="s">
        <v>93</v>
      </c>
      <c r="D16" s="32">
        <v>10000</v>
      </c>
      <c r="E16" s="32">
        <v>0</v>
      </c>
      <c r="F16" s="32">
        <v>10000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10000</v>
      </c>
      <c r="M16" s="32">
        <v>0</v>
      </c>
      <c r="N16" s="32">
        <v>371</v>
      </c>
      <c r="O16" s="32">
        <v>0</v>
      </c>
      <c r="P16" s="32">
        <v>371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371</v>
      </c>
      <c r="W16" s="35">
        <f t="shared" si="1"/>
        <v>3.71</v>
      </c>
    </row>
    <row r="17" spans="1:23" ht="15">
      <c r="A17" s="40" t="s">
        <v>163</v>
      </c>
      <c r="B17" s="39"/>
      <c r="C17" s="38" t="s">
        <v>164</v>
      </c>
      <c r="D17" s="32"/>
      <c r="E17" s="32"/>
      <c r="F17" s="32"/>
      <c r="G17" s="32"/>
      <c r="H17" s="32"/>
      <c r="I17" s="32"/>
      <c r="J17" s="32"/>
      <c r="K17" s="32"/>
      <c r="L17" s="32">
        <f>L18</f>
        <v>10000</v>
      </c>
      <c r="M17" s="32">
        <f aca="true" t="shared" si="3" ref="M17:V17">M18</f>
        <v>0</v>
      </c>
      <c r="N17" s="32">
        <f t="shared" si="3"/>
        <v>0</v>
      </c>
      <c r="O17" s="32">
        <f t="shared" si="3"/>
        <v>0</v>
      </c>
      <c r="P17" s="32">
        <f t="shared" si="3"/>
        <v>0</v>
      </c>
      <c r="Q17" s="32">
        <f t="shared" si="3"/>
        <v>0</v>
      </c>
      <c r="R17" s="32">
        <f t="shared" si="3"/>
        <v>0</v>
      </c>
      <c r="S17" s="32">
        <f t="shared" si="3"/>
        <v>0</v>
      </c>
      <c r="T17" s="32">
        <f t="shared" si="3"/>
        <v>0</v>
      </c>
      <c r="U17" s="32">
        <f t="shared" si="3"/>
        <v>0</v>
      </c>
      <c r="V17" s="32">
        <f t="shared" si="3"/>
        <v>0</v>
      </c>
      <c r="W17" s="35">
        <f t="shared" si="1"/>
        <v>0</v>
      </c>
    </row>
    <row r="18" spans="1:23" ht="15">
      <c r="A18" s="40" t="s">
        <v>90</v>
      </c>
      <c r="B18" s="34" t="s">
        <v>77</v>
      </c>
      <c r="C18" s="31" t="s">
        <v>94</v>
      </c>
      <c r="D18" s="32">
        <v>10000</v>
      </c>
      <c r="E18" s="32">
        <v>0</v>
      </c>
      <c r="F18" s="32">
        <v>10000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10000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5">
        <f t="shared" si="1"/>
        <v>0</v>
      </c>
    </row>
    <row r="19" spans="1:23" ht="15">
      <c r="A19" s="40" t="s">
        <v>195</v>
      </c>
      <c r="B19" s="34"/>
      <c r="C19" s="38" t="s">
        <v>196</v>
      </c>
      <c r="D19" s="32"/>
      <c r="E19" s="32"/>
      <c r="F19" s="32"/>
      <c r="G19" s="32"/>
      <c r="H19" s="32"/>
      <c r="I19" s="32"/>
      <c r="J19" s="32"/>
      <c r="K19" s="32"/>
      <c r="L19" s="32">
        <f>L20+L21</f>
        <v>74100</v>
      </c>
      <c r="M19" s="32">
        <f aca="true" t="shared" si="4" ref="M19:V19">M20+M21</f>
        <v>0</v>
      </c>
      <c r="N19" s="32">
        <f t="shared" si="4"/>
        <v>5029.24</v>
      </c>
      <c r="O19" s="32">
        <f t="shared" si="4"/>
        <v>0</v>
      </c>
      <c r="P19" s="32">
        <f t="shared" si="4"/>
        <v>5029.24</v>
      </c>
      <c r="Q19" s="32">
        <f t="shared" si="4"/>
        <v>0</v>
      </c>
      <c r="R19" s="32">
        <f t="shared" si="4"/>
        <v>0</v>
      </c>
      <c r="S19" s="32">
        <f t="shared" si="4"/>
        <v>0</v>
      </c>
      <c r="T19" s="32">
        <f t="shared" si="4"/>
        <v>0</v>
      </c>
      <c r="U19" s="32">
        <f t="shared" si="4"/>
        <v>0</v>
      </c>
      <c r="V19" s="32">
        <f t="shared" si="4"/>
        <v>5029.24</v>
      </c>
      <c r="W19" s="35">
        <f t="shared" si="1"/>
        <v>6.787098515519569</v>
      </c>
    </row>
    <row r="20" spans="1:23" ht="15">
      <c r="A20" s="40" t="s">
        <v>78</v>
      </c>
      <c r="B20" s="34" t="s">
        <v>77</v>
      </c>
      <c r="C20" s="31" t="s">
        <v>95</v>
      </c>
      <c r="D20" s="32">
        <v>56900</v>
      </c>
      <c r="E20" s="32">
        <v>0</v>
      </c>
      <c r="F20" s="32">
        <v>56900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56900</v>
      </c>
      <c r="M20" s="32">
        <v>0</v>
      </c>
      <c r="N20" s="32">
        <v>3736.25</v>
      </c>
      <c r="O20" s="32">
        <v>0</v>
      </c>
      <c r="P20" s="32">
        <v>3736.25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3736.25</v>
      </c>
      <c r="W20" s="35">
        <f t="shared" si="1"/>
        <v>6.56634446397188</v>
      </c>
    </row>
    <row r="21" spans="1:23" ht="15">
      <c r="A21" s="40" t="s">
        <v>80</v>
      </c>
      <c r="B21" s="34" t="s">
        <v>77</v>
      </c>
      <c r="C21" s="31" t="s">
        <v>96</v>
      </c>
      <c r="D21" s="32">
        <v>17200</v>
      </c>
      <c r="E21" s="32">
        <v>0</v>
      </c>
      <c r="F21" s="32">
        <v>17200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17200</v>
      </c>
      <c r="M21" s="32">
        <v>0</v>
      </c>
      <c r="N21" s="32">
        <v>1292.99</v>
      </c>
      <c r="O21" s="32">
        <v>0</v>
      </c>
      <c r="P21" s="32">
        <v>1292.99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1292.99</v>
      </c>
      <c r="W21" s="35">
        <f t="shared" si="1"/>
        <v>7.517383720930233</v>
      </c>
    </row>
    <row r="22" spans="1:23" ht="15">
      <c r="A22" s="40" t="s">
        <v>165</v>
      </c>
      <c r="B22" s="39"/>
      <c r="C22" s="38" t="s">
        <v>166</v>
      </c>
      <c r="D22" s="32"/>
      <c r="E22" s="32"/>
      <c r="F22" s="32"/>
      <c r="G22" s="32"/>
      <c r="H22" s="32"/>
      <c r="I22" s="32"/>
      <c r="J22" s="32"/>
      <c r="K22" s="32"/>
      <c r="L22" s="32">
        <f>L23</f>
        <v>49600</v>
      </c>
      <c r="M22" s="32">
        <f aca="true" t="shared" si="5" ref="M22:V22">M23</f>
        <v>0</v>
      </c>
      <c r="N22" s="32">
        <f t="shared" si="5"/>
        <v>15124.779999999999</v>
      </c>
      <c r="O22" s="32">
        <f t="shared" si="5"/>
        <v>0</v>
      </c>
      <c r="P22" s="32">
        <f t="shared" si="5"/>
        <v>15124.779999999999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 t="shared" si="5"/>
        <v>0</v>
      </c>
      <c r="U22" s="32">
        <f t="shared" si="5"/>
        <v>0</v>
      </c>
      <c r="V22" s="32">
        <f t="shared" si="5"/>
        <v>15124.779999999999</v>
      </c>
      <c r="W22" s="35">
        <f t="shared" si="1"/>
        <v>30.493508064516128</v>
      </c>
    </row>
    <row r="23" spans="1:23" ht="15">
      <c r="A23" s="40" t="s">
        <v>167</v>
      </c>
      <c r="B23" s="39"/>
      <c r="C23" s="38" t="s">
        <v>168</v>
      </c>
      <c r="D23" s="32"/>
      <c r="E23" s="32"/>
      <c r="F23" s="32"/>
      <c r="G23" s="32"/>
      <c r="H23" s="32"/>
      <c r="I23" s="32"/>
      <c r="J23" s="32"/>
      <c r="K23" s="32"/>
      <c r="L23" s="32">
        <f>SUM(L24:L27)</f>
        <v>49600</v>
      </c>
      <c r="M23" s="32">
        <f aca="true" t="shared" si="6" ref="M23:V23">SUM(M24:M27)</f>
        <v>0</v>
      </c>
      <c r="N23" s="32">
        <f t="shared" si="6"/>
        <v>15124.779999999999</v>
      </c>
      <c r="O23" s="32">
        <f t="shared" si="6"/>
        <v>0</v>
      </c>
      <c r="P23" s="32">
        <f t="shared" si="6"/>
        <v>15124.779999999999</v>
      </c>
      <c r="Q23" s="32">
        <f t="shared" si="6"/>
        <v>0</v>
      </c>
      <c r="R23" s="32">
        <f t="shared" si="6"/>
        <v>0</v>
      </c>
      <c r="S23" s="32">
        <f t="shared" si="6"/>
        <v>0</v>
      </c>
      <c r="T23" s="32">
        <f t="shared" si="6"/>
        <v>0</v>
      </c>
      <c r="U23" s="32">
        <f t="shared" si="6"/>
        <v>0</v>
      </c>
      <c r="V23" s="32">
        <f t="shared" si="6"/>
        <v>15124.779999999999</v>
      </c>
      <c r="W23" s="35">
        <f t="shared" si="1"/>
        <v>30.493508064516128</v>
      </c>
    </row>
    <row r="24" spans="1:23" ht="15">
      <c r="A24" s="40" t="s">
        <v>78</v>
      </c>
      <c r="B24" s="34" t="s">
        <v>77</v>
      </c>
      <c r="C24" s="31" t="s">
        <v>97</v>
      </c>
      <c r="D24" s="32">
        <v>33800</v>
      </c>
      <c r="E24" s="32">
        <v>0</v>
      </c>
      <c r="F24" s="32">
        <v>33800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33800</v>
      </c>
      <c r="M24" s="32">
        <v>0</v>
      </c>
      <c r="N24" s="32">
        <v>9854.13</v>
      </c>
      <c r="O24" s="32">
        <v>0</v>
      </c>
      <c r="P24" s="32">
        <v>9854.13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9854.13</v>
      </c>
      <c r="W24" s="35">
        <f t="shared" si="1"/>
        <v>29.154230769230765</v>
      </c>
    </row>
    <row r="25" spans="1:23" ht="15">
      <c r="A25" s="40" t="s">
        <v>80</v>
      </c>
      <c r="B25" s="34" t="s">
        <v>77</v>
      </c>
      <c r="C25" s="31" t="s">
        <v>98</v>
      </c>
      <c r="D25" s="32">
        <v>10200</v>
      </c>
      <c r="E25" s="32">
        <v>0</v>
      </c>
      <c r="F25" s="32">
        <v>10200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10200</v>
      </c>
      <c r="M25" s="32">
        <v>0</v>
      </c>
      <c r="N25" s="32">
        <v>2680.65</v>
      </c>
      <c r="O25" s="32">
        <v>0</v>
      </c>
      <c r="P25" s="32">
        <v>2680.65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2680.65</v>
      </c>
      <c r="W25" s="35">
        <f t="shared" si="1"/>
        <v>26.280882352941177</v>
      </c>
    </row>
    <row r="26" spans="1:23" ht="15">
      <c r="A26" s="40" t="s">
        <v>99</v>
      </c>
      <c r="B26" s="34" t="s">
        <v>77</v>
      </c>
      <c r="C26" s="31" t="s">
        <v>100</v>
      </c>
      <c r="D26" s="32">
        <v>1400</v>
      </c>
      <c r="E26" s="32">
        <v>0</v>
      </c>
      <c r="F26" s="32">
        <v>1400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1400</v>
      </c>
      <c r="M26" s="32">
        <v>0</v>
      </c>
      <c r="N26" s="32">
        <v>290</v>
      </c>
      <c r="O26" s="32">
        <v>0</v>
      </c>
      <c r="P26" s="32">
        <v>290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290</v>
      </c>
      <c r="W26" s="35">
        <f t="shared" si="1"/>
        <v>20.714285714285715</v>
      </c>
    </row>
    <row r="27" spans="1:23" ht="15">
      <c r="A27" s="40" t="s">
        <v>92</v>
      </c>
      <c r="B27" s="34" t="s">
        <v>77</v>
      </c>
      <c r="C27" s="31" t="s">
        <v>101</v>
      </c>
      <c r="D27" s="32">
        <v>4200</v>
      </c>
      <c r="E27" s="32">
        <v>0</v>
      </c>
      <c r="F27" s="32">
        <v>4200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4200</v>
      </c>
      <c r="M27" s="32">
        <v>0</v>
      </c>
      <c r="N27" s="32">
        <v>2300</v>
      </c>
      <c r="O27" s="32">
        <v>0</v>
      </c>
      <c r="P27" s="32">
        <v>2300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2300</v>
      </c>
      <c r="W27" s="35">
        <f t="shared" si="1"/>
        <v>54.761904761904766</v>
      </c>
    </row>
    <row r="28" spans="1:23" ht="26.25">
      <c r="A28" s="40" t="s">
        <v>169</v>
      </c>
      <c r="B28" s="39"/>
      <c r="C28" s="38" t="s">
        <v>170</v>
      </c>
      <c r="D28" s="32"/>
      <c r="E28" s="32"/>
      <c r="F28" s="32"/>
      <c r="G28" s="32"/>
      <c r="H28" s="32"/>
      <c r="I28" s="32"/>
      <c r="J28" s="32"/>
      <c r="K28" s="32"/>
      <c r="L28" s="32">
        <f>L29</f>
        <v>80000</v>
      </c>
      <c r="M28" s="32">
        <f aca="true" t="shared" si="7" ref="M28:V28">M29</f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  <c r="Q28" s="32">
        <f t="shared" si="7"/>
        <v>0</v>
      </c>
      <c r="R28" s="32">
        <f t="shared" si="7"/>
        <v>0</v>
      </c>
      <c r="S28" s="32">
        <f t="shared" si="7"/>
        <v>0</v>
      </c>
      <c r="T28" s="32">
        <f t="shared" si="7"/>
        <v>0</v>
      </c>
      <c r="U28" s="32">
        <f t="shared" si="7"/>
        <v>0</v>
      </c>
      <c r="V28" s="32">
        <f t="shared" si="7"/>
        <v>0</v>
      </c>
      <c r="W28" s="35">
        <f t="shared" si="1"/>
        <v>0</v>
      </c>
    </row>
    <row r="29" spans="1:23" ht="15">
      <c r="A29" s="40" t="s">
        <v>171</v>
      </c>
      <c r="B29" s="41"/>
      <c r="C29" s="42" t="s">
        <v>172</v>
      </c>
      <c r="D29" s="32"/>
      <c r="E29" s="32"/>
      <c r="F29" s="32"/>
      <c r="G29" s="32"/>
      <c r="H29" s="32"/>
      <c r="I29" s="32"/>
      <c r="J29" s="32"/>
      <c r="K29" s="32"/>
      <c r="L29" s="32">
        <f>L30+L31</f>
        <v>80000</v>
      </c>
      <c r="M29" s="32">
        <f aca="true" t="shared" si="8" ref="M29:V29">M30+M31</f>
        <v>0</v>
      </c>
      <c r="N29" s="32">
        <f t="shared" si="8"/>
        <v>0</v>
      </c>
      <c r="O29" s="32">
        <f t="shared" si="8"/>
        <v>0</v>
      </c>
      <c r="P29" s="32">
        <f t="shared" si="8"/>
        <v>0</v>
      </c>
      <c r="Q29" s="32">
        <f t="shared" si="8"/>
        <v>0</v>
      </c>
      <c r="R29" s="32">
        <f t="shared" si="8"/>
        <v>0</v>
      </c>
      <c r="S29" s="32">
        <f t="shared" si="8"/>
        <v>0</v>
      </c>
      <c r="T29" s="32">
        <f t="shared" si="8"/>
        <v>0</v>
      </c>
      <c r="U29" s="32">
        <f t="shared" si="8"/>
        <v>0</v>
      </c>
      <c r="V29" s="32">
        <f t="shared" si="8"/>
        <v>0</v>
      </c>
      <c r="W29" s="35">
        <f t="shared" si="1"/>
        <v>0</v>
      </c>
    </row>
    <row r="30" spans="1:23" ht="15">
      <c r="A30" s="40" t="s">
        <v>88</v>
      </c>
      <c r="B30" s="34" t="s">
        <v>77</v>
      </c>
      <c r="C30" s="31" t="s">
        <v>102</v>
      </c>
      <c r="D30" s="32">
        <v>72000</v>
      </c>
      <c r="E30" s="32">
        <v>0</v>
      </c>
      <c r="F30" s="32">
        <v>72000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72000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5">
        <f t="shared" si="1"/>
        <v>0</v>
      </c>
    </row>
    <row r="31" spans="1:23" ht="15">
      <c r="A31" s="40" t="s">
        <v>92</v>
      </c>
      <c r="B31" s="34" t="s">
        <v>77</v>
      </c>
      <c r="C31" s="31" t="s">
        <v>103</v>
      </c>
      <c r="D31" s="32">
        <v>8000</v>
      </c>
      <c r="E31" s="32">
        <v>0</v>
      </c>
      <c r="F31" s="32">
        <v>8000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8000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5">
        <f t="shared" si="1"/>
        <v>0</v>
      </c>
    </row>
    <row r="32" spans="1:23" ht="15">
      <c r="A32" s="40" t="s">
        <v>173</v>
      </c>
      <c r="B32" s="39"/>
      <c r="C32" s="38" t="s">
        <v>174</v>
      </c>
      <c r="D32" s="32"/>
      <c r="E32" s="32"/>
      <c r="F32" s="32"/>
      <c r="G32" s="32"/>
      <c r="H32" s="32"/>
      <c r="I32" s="32"/>
      <c r="J32" s="32"/>
      <c r="K32" s="32"/>
      <c r="L32" s="32">
        <f>L33</f>
        <v>477700</v>
      </c>
      <c r="M32" s="32">
        <f aca="true" t="shared" si="9" ref="M32:V32">M33</f>
        <v>0</v>
      </c>
      <c r="N32" s="32">
        <f t="shared" si="9"/>
        <v>49735</v>
      </c>
      <c r="O32" s="32">
        <f t="shared" si="9"/>
        <v>0</v>
      </c>
      <c r="P32" s="32">
        <f t="shared" si="9"/>
        <v>49735</v>
      </c>
      <c r="Q32" s="32">
        <f t="shared" si="9"/>
        <v>0</v>
      </c>
      <c r="R32" s="32">
        <f t="shared" si="9"/>
        <v>0</v>
      </c>
      <c r="S32" s="32">
        <f t="shared" si="9"/>
        <v>0</v>
      </c>
      <c r="T32" s="32">
        <f t="shared" si="9"/>
        <v>0</v>
      </c>
      <c r="U32" s="32">
        <f t="shared" si="9"/>
        <v>0</v>
      </c>
      <c r="V32" s="32">
        <f t="shared" si="9"/>
        <v>49735</v>
      </c>
      <c r="W32" s="35">
        <f t="shared" si="1"/>
        <v>10.411346033075151</v>
      </c>
    </row>
    <row r="33" spans="1:23" ht="15">
      <c r="A33" s="40" t="s">
        <v>175</v>
      </c>
      <c r="B33" s="39"/>
      <c r="C33" s="38" t="s">
        <v>176</v>
      </c>
      <c r="D33" s="32"/>
      <c r="E33" s="32"/>
      <c r="F33" s="32"/>
      <c r="G33" s="32"/>
      <c r="H33" s="32"/>
      <c r="I33" s="32"/>
      <c r="J33" s="32"/>
      <c r="K33" s="32"/>
      <c r="L33" s="32">
        <f>L34</f>
        <v>477700</v>
      </c>
      <c r="M33" s="32">
        <f aca="true" t="shared" si="10" ref="M33:V33">M34</f>
        <v>0</v>
      </c>
      <c r="N33" s="32">
        <f t="shared" si="10"/>
        <v>49735</v>
      </c>
      <c r="O33" s="32">
        <f t="shared" si="10"/>
        <v>0</v>
      </c>
      <c r="P33" s="32">
        <f t="shared" si="10"/>
        <v>49735</v>
      </c>
      <c r="Q33" s="32">
        <f t="shared" si="10"/>
        <v>0</v>
      </c>
      <c r="R33" s="32">
        <f t="shared" si="10"/>
        <v>0</v>
      </c>
      <c r="S33" s="32">
        <f t="shared" si="10"/>
        <v>0</v>
      </c>
      <c r="T33" s="32">
        <f t="shared" si="10"/>
        <v>0</v>
      </c>
      <c r="U33" s="32">
        <f t="shared" si="10"/>
        <v>0</v>
      </c>
      <c r="V33" s="32">
        <f t="shared" si="10"/>
        <v>49735</v>
      </c>
      <c r="W33" s="35">
        <f t="shared" si="1"/>
        <v>10.411346033075151</v>
      </c>
    </row>
    <row r="34" spans="1:23" ht="15">
      <c r="A34" s="40" t="s">
        <v>86</v>
      </c>
      <c r="B34" s="34" t="s">
        <v>77</v>
      </c>
      <c r="C34" s="31" t="s">
        <v>104</v>
      </c>
      <c r="D34" s="32">
        <v>477700</v>
      </c>
      <c r="E34" s="32">
        <v>0</v>
      </c>
      <c r="F34" s="32">
        <v>477700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477700</v>
      </c>
      <c r="M34" s="32">
        <v>0</v>
      </c>
      <c r="N34" s="32">
        <v>49735</v>
      </c>
      <c r="O34" s="32">
        <v>0</v>
      </c>
      <c r="P34" s="32">
        <v>49735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49735</v>
      </c>
      <c r="W34" s="35">
        <f t="shared" si="1"/>
        <v>10.411346033075151</v>
      </c>
    </row>
    <row r="35" spans="1:23" ht="15">
      <c r="A35" s="40" t="s">
        <v>177</v>
      </c>
      <c r="B35" s="39"/>
      <c r="C35" s="38" t="s">
        <v>178</v>
      </c>
      <c r="D35" s="32"/>
      <c r="E35" s="32"/>
      <c r="F35" s="32"/>
      <c r="G35" s="32"/>
      <c r="H35" s="32"/>
      <c r="I35" s="32"/>
      <c r="J35" s="32"/>
      <c r="K35" s="32"/>
      <c r="L35" s="32">
        <f>L36</f>
        <v>182040</v>
      </c>
      <c r="M35" s="32">
        <f aca="true" t="shared" si="11" ref="M35:V35">M36</f>
        <v>0</v>
      </c>
      <c r="N35" s="32">
        <f t="shared" si="11"/>
        <v>20900</v>
      </c>
      <c r="O35" s="32">
        <f t="shared" si="11"/>
        <v>0</v>
      </c>
      <c r="P35" s="32">
        <f t="shared" si="11"/>
        <v>20900</v>
      </c>
      <c r="Q35" s="32">
        <f t="shared" si="11"/>
        <v>0</v>
      </c>
      <c r="R35" s="32">
        <f t="shared" si="11"/>
        <v>0</v>
      </c>
      <c r="S35" s="32">
        <f t="shared" si="11"/>
        <v>0</v>
      </c>
      <c r="T35" s="32">
        <f t="shared" si="11"/>
        <v>0</v>
      </c>
      <c r="U35" s="32">
        <f t="shared" si="11"/>
        <v>0</v>
      </c>
      <c r="V35" s="32">
        <f t="shared" si="11"/>
        <v>20900</v>
      </c>
      <c r="W35" s="35">
        <f t="shared" si="1"/>
        <v>11.480993188310261</v>
      </c>
    </row>
    <row r="36" spans="1:23" ht="15">
      <c r="A36" s="40" t="s">
        <v>88</v>
      </c>
      <c r="B36" s="34" t="s">
        <v>77</v>
      </c>
      <c r="C36" s="31" t="s">
        <v>105</v>
      </c>
      <c r="D36" s="32">
        <v>182040</v>
      </c>
      <c r="E36" s="32">
        <v>0</v>
      </c>
      <c r="F36" s="32">
        <v>182040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182040</v>
      </c>
      <c r="M36" s="32">
        <v>0</v>
      </c>
      <c r="N36" s="32">
        <v>20900</v>
      </c>
      <c r="O36" s="32">
        <v>0</v>
      </c>
      <c r="P36" s="32">
        <v>20900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20900</v>
      </c>
      <c r="W36" s="35">
        <f t="shared" si="1"/>
        <v>11.480993188310261</v>
      </c>
    </row>
    <row r="37" spans="1:23" ht="15">
      <c r="A37" s="40" t="s">
        <v>179</v>
      </c>
      <c r="B37" s="39"/>
      <c r="C37" s="38" t="s">
        <v>180</v>
      </c>
      <c r="D37" s="32"/>
      <c r="E37" s="32"/>
      <c r="F37" s="32"/>
      <c r="G37" s="32"/>
      <c r="H37" s="32"/>
      <c r="I37" s="32"/>
      <c r="J37" s="32"/>
      <c r="K37" s="32"/>
      <c r="L37" s="32">
        <f>L38</f>
        <v>186400</v>
      </c>
      <c r="M37" s="32">
        <f aca="true" t="shared" si="12" ref="M37:V37">M38</f>
        <v>0</v>
      </c>
      <c r="N37" s="32">
        <f t="shared" si="12"/>
        <v>56563.23</v>
      </c>
      <c r="O37" s="32">
        <f t="shared" si="12"/>
        <v>0</v>
      </c>
      <c r="P37" s="32">
        <f t="shared" si="12"/>
        <v>56563.23</v>
      </c>
      <c r="Q37" s="32">
        <f t="shared" si="12"/>
        <v>0</v>
      </c>
      <c r="R37" s="32">
        <f t="shared" si="12"/>
        <v>0</v>
      </c>
      <c r="S37" s="32">
        <f t="shared" si="12"/>
        <v>0</v>
      </c>
      <c r="T37" s="32">
        <f t="shared" si="12"/>
        <v>0</v>
      </c>
      <c r="U37" s="32">
        <f t="shared" si="12"/>
        <v>0</v>
      </c>
      <c r="V37" s="32">
        <f t="shared" si="12"/>
        <v>56563.23</v>
      </c>
      <c r="W37" s="35">
        <f t="shared" si="1"/>
        <v>30.34508047210301</v>
      </c>
    </row>
    <row r="38" spans="1:23" ht="15">
      <c r="A38" s="40" t="s">
        <v>181</v>
      </c>
      <c r="B38" s="41"/>
      <c r="C38" s="42" t="s">
        <v>182</v>
      </c>
      <c r="D38" s="32"/>
      <c r="E38" s="32"/>
      <c r="F38" s="32"/>
      <c r="G38" s="32"/>
      <c r="H38" s="32"/>
      <c r="I38" s="32"/>
      <c r="J38" s="32"/>
      <c r="K38" s="32"/>
      <c r="L38" s="32">
        <f>SUM(L39:L42)</f>
        <v>186400</v>
      </c>
      <c r="M38" s="32">
        <f aca="true" t="shared" si="13" ref="M38:V38">SUM(M39:M42)</f>
        <v>0</v>
      </c>
      <c r="N38" s="32">
        <f t="shared" si="13"/>
        <v>56563.23</v>
      </c>
      <c r="O38" s="32">
        <f t="shared" si="13"/>
        <v>0</v>
      </c>
      <c r="P38" s="32">
        <f t="shared" si="13"/>
        <v>56563.23</v>
      </c>
      <c r="Q38" s="32">
        <f t="shared" si="13"/>
        <v>0</v>
      </c>
      <c r="R38" s="32">
        <f t="shared" si="13"/>
        <v>0</v>
      </c>
      <c r="S38" s="32">
        <f t="shared" si="13"/>
        <v>0</v>
      </c>
      <c r="T38" s="32">
        <f t="shared" si="13"/>
        <v>0</v>
      </c>
      <c r="U38" s="32">
        <f t="shared" si="13"/>
        <v>0</v>
      </c>
      <c r="V38" s="32">
        <f t="shared" si="13"/>
        <v>56563.23</v>
      </c>
      <c r="W38" s="35">
        <f t="shared" si="1"/>
        <v>30.34508047210301</v>
      </c>
    </row>
    <row r="39" spans="1:23" ht="15">
      <c r="A39" s="40" t="s">
        <v>84</v>
      </c>
      <c r="B39" s="34" t="s">
        <v>77</v>
      </c>
      <c r="C39" s="31" t="s">
        <v>106</v>
      </c>
      <c r="D39" s="32">
        <v>161400</v>
      </c>
      <c r="E39" s="32">
        <v>0</v>
      </c>
      <c r="F39" s="32">
        <v>161400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161400</v>
      </c>
      <c r="M39" s="32">
        <v>0</v>
      </c>
      <c r="N39" s="32">
        <v>56563.23</v>
      </c>
      <c r="O39" s="32">
        <v>0</v>
      </c>
      <c r="P39" s="32">
        <v>56563.23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56563.23</v>
      </c>
      <c r="W39" s="35">
        <f t="shared" si="1"/>
        <v>35.045371747211895</v>
      </c>
    </row>
    <row r="40" spans="1:23" ht="15">
      <c r="A40" s="40" t="s">
        <v>86</v>
      </c>
      <c r="B40" s="34" t="s">
        <v>77</v>
      </c>
      <c r="C40" s="31" t="s">
        <v>107</v>
      </c>
      <c r="D40" s="32">
        <v>15000</v>
      </c>
      <c r="E40" s="32">
        <v>0</v>
      </c>
      <c r="F40" s="32">
        <v>15000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15000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5">
        <f t="shared" si="1"/>
        <v>0</v>
      </c>
    </row>
    <row r="41" spans="1:23" ht="15">
      <c r="A41" s="40" t="s">
        <v>88</v>
      </c>
      <c r="B41" s="34" t="s">
        <v>77</v>
      </c>
      <c r="C41" s="31" t="s">
        <v>108</v>
      </c>
      <c r="D41" s="32">
        <v>8000</v>
      </c>
      <c r="E41" s="32">
        <v>0</v>
      </c>
      <c r="F41" s="32">
        <v>8000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8000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5">
        <f t="shared" si="1"/>
        <v>0</v>
      </c>
    </row>
    <row r="42" spans="1:23" ht="15">
      <c r="A42" s="40" t="s">
        <v>92</v>
      </c>
      <c r="B42" s="34" t="s">
        <v>77</v>
      </c>
      <c r="C42" s="31" t="s">
        <v>109</v>
      </c>
      <c r="D42" s="32">
        <v>2000</v>
      </c>
      <c r="E42" s="32">
        <v>0</v>
      </c>
      <c r="F42" s="32">
        <v>2000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2000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5">
        <f t="shared" si="1"/>
        <v>0</v>
      </c>
    </row>
    <row r="43" spans="1:23" ht="15">
      <c r="A43" s="40" t="s">
        <v>183</v>
      </c>
      <c r="B43" s="39"/>
      <c r="C43" s="38" t="s">
        <v>184</v>
      </c>
      <c r="D43" s="32"/>
      <c r="E43" s="32"/>
      <c r="F43" s="32"/>
      <c r="G43" s="32"/>
      <c r="H43" s="32"/>
      <c r="I43" s="32"/>
      <c r="J43" s="32"/>
      <c r="K43" s="32"/>
      <c r="L43" s="32">
        <f>L44</f>
        <v>1396930</v>
      </c>
      <c r="M43" s="32">
        <f aca="true" t="shared" si="14" ref="M43:V43">M44</f>
        <v>0</v>
      </c>
      <c r="N43" s="32">
        <f t="shared" si="14"/>
        <v>575311.98</v>
      </c>
      <c r="O43" s="32">
        <f t="shared" si="14"/>
        <v>0</v>
      </c>
      <c r="P43" s="32">
        <f t="shared" si="14"/>
        <v>575311.98</v>
      </c>
      <c r="Q43" s="32">
        <f t="shared" si="14"/>
        <v>0</v>
      </c>
      <c r="R43" s="32">
        <f t="shared" si="14"/>
        <v>0</v>
      </c>
      <c r="S43" s="32">
        <f t="shared" si="14"/>
        <v>0</v>
      </c>
      <c r="T43" s="32">
        <f t="shared" si="14"/>
        <v>0</v>
      </c>
      <c r="U43" s="32">
        <f t="shared" si="14"/>
        <v>0</v>
      </c>
      <c r="V43" s="32">
        <f t="shared" si="14"/>
        <v>575311.98</v>
      </c>
      <c r="W43" s="35">
        <f t="shared" si="1"/>
        <v>41.18402353732829</v>
      </c>
    </row>
    <row r="44" spans="1:23" ht="15">
      <c r="A44" s="40" t="s">
        <v>185</v>
      </c>
      <c r="B44" s="39"/>
      <c r="C44" s="38" t="s">
        <v>186</v>
      </c>
      <c r="D44" s="32"/>
      <c r="E44" s="32"/>
      <c r="F44" s="32"/>
      <c r="G44" s="32"/>
      <c r="H44" s="32"/>
      <c r="I44" s="32"/>
      <c r="J44" s="32"/>
      <c r="K44" s="32"/>
      <c r="L44" s="32">
        <f>SUM(L45:L50)</f>
        <v>1396930</v>
      </c>
      <c r="M44" s="32">
        <f aca="true" t="shared" si="15" ref="M44:V44">SUM(M45:M50)</f>
        <v>0</v>
      </c>
      <c r="N44" s="32">
        <f t="shared" si="15"/>
        <v>575311.98</v>
      </c>
      <c r="O44" s="32">
        <f t="shared" si="15"/>
        <v>0</v>
      </c>
      <c r="P44" s="32">
        <f t="shared" si="15"/>
        <v>575311.98</v>
      </c>
      <c r="Q44" s="32">
        <f t="shared" si="15"/>
        <v>0</v>
      </c>
      <c r="R44" s="32">
        <f t="shared" si="15"/>
        <v>0</v>
      </c>
      <c r="S44" s="32">
        <f t="shared" si="15"/>
        <v>0</v>
      </c>
      <c r="T44" s="32">
        <f t="shared" si="15"/>
        <v>0</v>
      </c>
      <c r="U44" s="32">
        <f t="shared" si="15"/>
        <v>0</v>
      </c>
      <c r="V44" s="32">
        <f t="shared" si="15"/>
        <v>575311.98</v>
      </c>
      <c r="W44" s="35">
        <f t="shared" si="1"/>
        <v>41.18402353732829</v>
      </c>
    </row>
    <row r="45" spans="1:23" ht="15">
      <c r="A45" s="40" t="s">
        <v>78</v>
      </c>
      <c r="B45" s="34" t="s">
        <v>77</v>
      </c>
      <c r="C45" s="31" t="s">
        <v>110</v>
      </c>
      <c r="D45" s="32">
        <v>24750</v>
      </c>
      <c r="E45" s="32">
        <v>0</v>
      </c>
      <c r="F45" s="32">
        <v>24750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24750</v>
      </c>
      <c r="M45" s="32">
        <v>0</v>
      </c>
      <c r="N45" s="32">
        <v>24177.82</v>
      </c>
      <c r="O45" s="32">
        <v>0</v>
      </c>
      <c r="P45" s="32">
        <v>24177.82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24177.82</v>
      </c>
      <c r="W45" s="35">
        <f t="shared" si="1"/>
        <v>97.68816161616162</v>
      </c>
    </row>
    <row r="46" spans="1:23" ht="15">
      <c r="A46" s="40" t="s">
        <v>80</v>
      </c>
      <c r="B46" s="34" t="s">
        <v>77</v>
      </c>
      <c r="C46" s="31" t="s">
        <v>111</v>
      </c>
      <c r="D46" s="32">
        <v>7500</v>
      </c>
      <c r="E46" s="32">
        <v>0</v>
      </c>
      <c r="F46" s="32">
        <v>7500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7500</v>
      </c>
      <c r="M46" s="32">
        <v>0</v>
      </c>
      <c r="N46" s="32">
        <v>6600.53</v>
      </c>
      <c r="O46" s="32">
        <v>0</v>
      </c>
      <c r="P46" s="32">
        <v>6600.53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6600.53</v>
      </c>
      <c r="W46" s="35">
        <f t="shared" si="1"/>
        <v>88.00706666666667</v>
      </c>
    </row>
    <row r="47" spans="1:23" ht="15">
      <c r="A47" s="40" t="s">
        <v>82</v>
      </c>
      <c r="B47" s="34" t="s">
        <v>77</v>
      </c>
      <c r="C47" s="31" t="s">
        <v>112</v>
      </c>
      <c r="D47" s="32">
        <v>3200</v>
      </c>
      <c r="E47" s="32">
        <v>0</v>
      </c>
      <c r="F47" s="32">
        <v>3200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3200</v>
      </c>
      <c r="M47" s="32">
        <v>0</v>
      </c>
      <c r="N47" s="32">
        <v>3180.84</v>
      </c>
      <c r="O47" s="32">
        <v>0</v>
      </c>
      <c r="P47" s="32">
        <v>3180.84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3180.84</v>
      </c>
      <c r="W47" s="35">
        <f t="shared" si="1"/>
        <v>99.40125</v>
      </c>
    </row>
    <row r="48" spans="1:23" ht="15">
      <c r="A48" s="40" t="s">
        <v>84</v>
      </c>
      <c r="B48" s="34" t="s">
        <v>77</v>
      </c>
      <c r="C48" s="31" t="s">
        <v>113</v>
      </c>
      <c r="D48" s="32">
        <v>12200</v>
      </c>
      <c r="E48" s="32">
        <v>0</v>
      </c>
      <c r="F48" s="32">
        <v>12200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12200</v>
      </c>
      <c r="M48" s="32">
        <v>0</v>
      </c>
      <c r="N48" s="32">
        <v>12107.27</v>
      </c>
      <c r="O48" s="32">
        <v>0</v>
      </c>
      <c r="P48" s="32">
        <v>12107.27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12107.27</v>
      </c>
      <c r="W48" s="35">
        <f t="shared" si="1"/>
        <v>99.23991803278689</v>
      </c>
    </row>
    <row r="49" spans="1:23" ht="15">
      <c r="A49" s="40" t="s">
        <v>88</v>
      </c>
      <c r="B49" s="34" t="s">
        <v>77</v>
      </c>
      <c r="C49" s="31" t="s">
        <v>114</v>
      </c>
      <c r="D49" s="32">
        <v>46250</v>
      </c>
      <c r="E49" s="32">
        <v>0</v>
      </c>
      <c r="F49" s="32">
        <v>46250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46250</v>
      </c>
      <c r="M49" s="32">
        <v>0</v>
      </c>
      <c r="N49" s="32">
        <v>46245.52</v>
      </c>
      <c r="O49" s="32">
        <v>0</v>
      </c>
      <c r="P49" s="32">
        <v>46245.52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46245.52</v>
      </c>
      <c r="W49" s="35">
        <f t="shared" si="1"/>
        <v>99.99031351351351</v>
      </c>
    </row>
    <row r="50" spans="1:23" ht="26.25">
      <c r="A50" s="40" t="s">
        <v>115</v>
      </c>
      <c r="B50" s="34" t="s">
        <v>77</v>
      </c>
      <c r="C50" s="31" t="s">
        <v>116</v>
      </c>
      <c r="D50" s="32">
        <v>1303030</v>
      </c>
      <c r="E50" s="32">
        <v>0</v>
      </c>
      <c r="F50" s="32">
        <v>1303030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1303030</v>
      </c>
      <c r="M50" s="32">
        <v>0</v>
      </c>
      <c r="N50" s="32">
        <v>483000</v>
      </c>
      <c r="O50" s="32">
        <v>0</v>
      </c>
      <c r="P50" s="32">
        <v>483000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483000</v>
      </c>
      <c r="W50" s="35">
        <f t="shared" si="1"/>
        <v>37.067450480802435</v>
      </c>
    </row>
    <row r="51" spans="1:23" ht="15">
      <c r="A51" s="40" t="s">
        <v>193</v>
      </c>
      <c r="B51" s="34"/>
      <c r="C51" s="38" t="s">
        <v>192</v>
      </c>
      <c r="D51" s="32"/>
      <c r="E51" s="32"/>
      <c r="F51" s="32"/>
      <c r="G51" s="32"/>
      <c r="H51" s="32"/>
      <c r="I51" s="32"/>
      <c r="J51" s="32"/>
      <c r="K51" s="32"/>
      <c r="L51" s="32">
        <f>L52</f>
        <v>898120</v>
      </c>
      <c r="M51" s="32">
        <f aca="true" t="shared" si="16" ref="M51:V51">M52</f>
        <v>0</v>
      </c>
      <c r="N51" s="32">
        <f t="shared" si="16"/>
        <v>0</v>
      </c>
      <c r="O51" s="32">
        <f t="shared" si="16"/>
        <v>0</v>
      </c>
      <c r="P51" s="32">
        <f t="shared" si="16"/>
        <v>0</v>
      </c>
      <c r="Q51" s="32">
        <f t="shared" si="16"/>
        <v>0</v>
      </c>
      <c r="R51" s="32">
        <f t="shared" si="16"/>
        <v>0</v>
      </c>
      <c r="S51" s="32">
        <f t="shared" si="16"/>
        <v>0</v>
      </c>
      <c r="T51" s="32">
        <f t="shared" si="16"/>
        <v>0</v>
      </c>
      <c r="U51" s="32">
        <f t="shared" si="16"/>
        <v>0</v>
      </c>
      <c r="V51" s="32">
        <f t="shared" si="16"/>
        <v>0</v>
      </c>
      <c r="W51" s="35">
        <f t="shared" si="1"/>
        <v>0</v>
      </c>
    </row>
    <row r="52" spans="1:23" ht="15">
      <c r="A52" s="40" t="s">
        <v>194</v>
      </c>
      <c r="B52" s="34"/>
      <c r="C52" s="38" t="s">
        <v>191</v>
      </c>
      <c r="D52" s="32"/>
      <c r="E52" s="32"/>
      <c r="F52" s="32"/>
      <c r="G52" s="32"/>
      <c r="H52" s="32"/>
      <c r="I52" s="32"/>
      <c r="J52" s="32"/>
      <c r="K52" s="32"/>
      <c r="L52" s="32">
        <f>L53</f>
        <v>898120</v>
      </c>
      <c r="M52" s="32">
        <f aca="true" t="shared" si="17" ref="M52:V52">M53</f>
        <v>0</v>
      </c>
      <c r="N52" s="32">
        <f t="shared" si="17"/>
        <v>0</v>
      </c>
      <c r="O52" s="32">
        <f t="shared" si="17"/>
        <v>0</v>
      </c>
      <c r="P52" s="32">
        <f t="shared" si="17"/>
        <v>0</v>
      </c>
      <c r="Q52" s="32">
        <f t="shared" si="17"/>
        <v>0</v>
      </c>
      <c r="R52" s="32">
        <f t="shared" si="17"/>
        <v>0</v>
      </c>
      <c r="S52" s="32">
        <f t="shared" si="17"/>
        <v>0</v>
      </c>
      <c r="T52" s="32">
        <f t="shared" si="17"/>
        <v>0</v>
      </c>
      <c r="U52" s="32">
        <f t="shared" si="17"/>
        <v>0</v>
      </c>
      <c r="V52" s="32">
        <f t="shared" si="17"/>
        <v>0</v>
      </c>
      <c r="W52" s="35">
        <f t="shared" si="1"/>
        <v>0</v>
      </c>
    </row>
    <row r="53" spans="1:23" ht="15">
      <c r="A53" s="40" t="s">
        <v>117</v>
      </c>
      <c r="B53" s="34" t="s">
        <v>77</v>
      </c>
      <c r="C53" s="31" t="s">
        <v>118</v>
      </c>
      <c r="D53" s="32">
        <v>898120</v>
      </c>
      <c r="E53" s="32">
        <v>0</v>
      </c>
      <c r="F53" s="32">
        <v>898120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898120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5">
        <f t="shared" si="1"/>
        <v>0</v>
      </c>
    </row>
    <row r="54" spans="1:23" ht="15">
      <c r="A54" s="40" t="s">
        <v>187</v>
      </c>
      <c r="B54" s="39"/>
      <c r="C54" s="38" t="s">
        <v>188</v>
      </c>
      <c r="D54" s="32"/>
      <c r="E54" s="32"/>
      <c r="F54" s="32"/>
      <c r="G54" s="32"/>
      <c r="H54" s="32"/>
      <c r="I54" s="32"/>
      <c r="J54" s="32"/>
      <c r="K54" s="32"/>
      <c r="L54" s="32">
        <f>L55</f>
        <v>22600</v>
      </c>
      <c r="M54" s="32">
        <f aca="true" t="shared" si="18" ref="M54:V54">M55</f>
        <v>0</v>
      </c>
      <c r="N54" s="32">
        <f t="shared" si="18"/>
        <v>3800</v>
      </c>
      <c r="O54" s="32">
        <f t="shared" si="18"/>
        <v>0</v>
      </c>
      <c r="P54" s="32">
        <f t="shared" si="18"/>
        <v>3800</v>
      </c>
      <c r="Q54" s="32">
        <f t="shared" si="18"/>
        <v>0</v>
      </c>
      <c r="R54" s="32">
        <f t="shared" si="18"/>
        <v>0</v>
      </c>
      <c r="S54" s="32">
        <f t="shared" si="18"/>
        <v>0</v>
      </c>
      <c r="T54" s="32">
        <f t="shared" si="18"/>
        <v>0</v>
      </c>
      <c r="U54" s="32">
        <f t="shared" si="18"/>
        <v>0</v>
      </c>
      <c r="V54" s="32">
        <f t="shared" si="18"/>
        <v>3800</v>
      </c>
      <c r="W54" s="35">
        <f t="shared" si="1"/>
        <v>16.8141592920354</v>
      </c>
    </row>
    <row r="55" spans="1:23" ht="15">
      <c r="A55" s="40" t="s">
        <v>189</v>
      </c>
      <c r="B55" s="39"/>
      <c r="C55" s="38" t="s">
        <v>190</v>
      </c>
      <c r="D55" s="32"/>
      <c r="E55" s="32"/>
      <c r="F55" s="32"/>
      <c r="G55" s="32"/>
      <c r="H55" s="32"/>
      <c r="I55" s="32"/>
      <c r="J55" s="32"/>
      <c r="K55" s="32"/>
      <c r="L55" s="32">
        <f>L56</f>
        <v>22600</v>
      </c>
      <c r="M55" s="32">
        <f aca="true" t="shared" si="19" ref="M55:V55">M56</f>
        <v>0</v>
      </c>
      <c r="N55" s="32">
        <f t="shared" si="19"/>
        <v>3800</v>
      </c>
      <c r="O55" s="32">
        <f t="shared" si="19"/>
        <v>0</v>
      </c>
      <c r="P55" s="32">
        <f t="shared" si="19"/>
        <v>3800</v>
      </c>
      <c r="Q55" s="32">
        <f t="shared" si="19"/>
        <v>0</v>
      </c>
      <c r="R55" s="32">
        <f t="shared" si="19"/>
        <v>0</v>
      </c>
      <c r="S55" s="32">
        <f t="shared" si="19"/>
        <v>0</v>
      </c>
      <c r="T55" s="32">
        <f t="shared" si="19"/>
        <v>0</v>
      </c>
      <c r="U55" s="32">
        <f t="shared" si="19"/>
        <v>0</v>
      </c>
      <c r="V55" s="32">
        <f t="shared" si="19"/>
        <v>3800</v>
      </c>
      <c r="W55" s="35">
        <f t="shared" si="1"/>
        <v>16.8141592920354</v>
      </c>
    </row>
    <row r="56" spans="1:23" ht="15">
      <c r="A56" s="40" t="s">
        <v>90</v>
      </c>
      <c r="B56" s="34" t="s">
        <v>77</v>
      </c>
      <c r="C56" s="31" t="s">
        <v>119</v>
      </c>
      <c r="D56" s="32">
        <v>22600</v>
      </c>
      <c r="E56" s="32">
        <v>0</v>
      </c>
      <c r="F56" s="32">
        <v>22600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22600</v>
      </c>
      <c r="M56" s="32">
        <v>0</v>
      </c>
      <c r="N56" s="32">
        <v>3800</v>
      </c>
      <c r="O56" s="32">
        <v>0</v>
      </c>
      <c r="P56" s="32">
        <v>3800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3800</v>
      </c>
      <c r="W56" s="35">
        <f t="shared" si="1"/>
        <v>16.8141592920354</v>
      </c>
    </row>
    <row r="57" spans="1:23" ht="15">
      <c r="A57" s="64" t="s">
        <v>120</v>
      </c>
      <c r="B57" s="31" t="s">
        <v>121</v>
      </c>
      <c r="C57" s="31" t="s">
        <v>45</v>
      </c>
      <c r="D57" s="32">
        <v>-356000</v>
      </c>
      <c r="E57" s="32">
        <v>0</v>
      </c>
      <c r="F57" s="32">
        <v>-356000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f>'1. Доходы бюджета (1)'!L16-'2. Расходы бюджета (2)'!L6</f>
        <v>-356000</v>
      </c>
      <c r="M57" s="32">
        <v>0</v>
      </c>
      <c r="N57" s="32">
        <v>151408.23</v>
      </c>
      <c r="O57" s="32">
        <v>0</v>
      </c>
      <c r="P57" s="32">
        <v>151408.23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f>'1. Доходы бюджета (1)'!V16-'2. Расходы бюджета (2)'!V6</f>
        <v>151408.22999999986</v>
      </c>
      <c r="W57" s="35">
        <f t="shared" si="1"/>
        <v>-42.53040168539322</v>
      </c>
    </row>
    <row r="58" spans="1:23" ht="15">
      <c r="A58" s="6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36" customHeight="1">
      <c r="A59" s="46"/>
      <c r="B59" s="46"/>
      <c r="C59" s="46"/>
      <c r="D59" s="46"/>
      <c r="E59" s="46"/>
      <c r="F59" s="46"/>
      <c r="G59" s="9"/>
      <c r="H59" s="9"/>
      <c r="I59" s="9"/>
      <c r="J59" s="9"/>
      <c r="K59" s="10"/>
      <c r="L59" s="8"/>
      <c r="M59" s="8"/>
      <c r="N59" s="8"/>
      <c r="O59" s="8"/>
      <c r="P59" s="8"/>
      <c r="Q59" s="10"/>
      <c r="R59" s="10"/>
      <c r="S59" s="10"/>
      <c r="T59" s="8"/>
      <c r="U59" s="8"/>
      <c r="V59" s="8"/>
      <c r="W59" s="8"/>
    </row>
  </sheetData>
  <sheetProtection/>
  <mergeCells count="7">
    <mergeCell ref="A59:F59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scale="80" r:id="rId1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Z14" sqref="Z14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1.140625" style="0" hidden="1" customWidth="1"/>
    <col min="5" max="6" width="15.7109375" style="0" hidden="1" customWidth="1"/>
    <col min="7" max="7" width="9.7109375" style="0" hidden="1" customWidth="1"/>
    <col min="8" max="10" width="15.7109375" style="0" hidden="1" customWidth="1"/>
    <col min="11" max="11" width="15.57421875" style="0" hidden="1" customWidth="1"/>
    <col min="12" max="12" width="15.421875" style="0" customWidth="1"/>
    <col min="13" max="13" width="10.28125" style="0" hidden="1" customWidth="1"/>
    <col min="14" max="14" width="7.00390625" style="0" hidden="1" customWidth="1"/>
    <col min="15" max="15" width="9.421875" style="0" hidden="1" customWidth="1"/>
    <col min="16" max="16" width="5.140625" style="0" hidden="1" customWidth="1"/>
    <col min="17" max="21" width="15.7109375" style="0" hidden="1" customWidth="1"/>
    <col min="22" max="22" width="14.7109375" style="0" customWidth="1"/>
    <col min="23" max="23" width="9.7109375" style="0" customWidth="1"/>
  </cols>
  <sheetData>
    <row r="1" spans="1:23" ht="15.75" customHeight="1">
      <c r="A1" s="57" t="s">
        <v>122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9"/>
      <c r="U1" s="19"/>
      <c r="V1" s="19"/>
      <c r="W1" s="19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34.5" customHeight="1">
      <c r="A3" s="58" t="s">
        <v>7</v>
      </c>
      <c r="B3" s="52" t="s">
        <v>8</v>
      </c>
      <c r="C3" s="52" t="s">
        <v>123</v>
      </c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43" t="s">
        <v>11</v>
      </c>
      <c r="O3" s="44"/>
      <c r="P3" s="44"/>
      <c r="Q3" s="44"/>
      <c r="R3" s="44"/>
      <c r="S3" s="44"/>
      <c r="T3" s="44"/>
      <c r="U3" s="44"/>
      <c r="V3" s="44"/>
      <c r="W3" s="45"/>
    </row>
    <row r="4" spans="1:23" ht="213.75" hidden="1">
      <c r="A4" s="59"/>
      <c r="B4" s="53"/>
      <c r="C4" s="53"/>
      <c r="D4" s="28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8" t="s">
        <v>21</v>
      </c>
      <c r="N4" s="28" t="s">
        <v>12</v>
      </c>
      <c r="O4" s="28" t="s">
        <v>13</v>
      </c>
      <c r="P4" s="28" t="s">
        <v>22</v>
      </c>
      <c r="Q4" s="28" t="s">
        <v>15</v>
      </c>
      <c r="R4" s="28" t="s">
        <v>16</v>
      </c>
      <c r="S4" s="29" t="s">
        <v>17</v>
      </c>
      <c r="T4" s="29" t="s">
        <v>18</v>
      </c>
      <c r="U4" s="29" t="s">
        <v>19</v>
      </c>
      <c r="V4" s="29" t="s">
        <v>20</v>
      </c>
      <c r="W4" s="28" t="s">
        <v>21</v>
      </c>
    </row>
    <row r="5" spans="1:23" ht="15.75" thickBot="1">
      <c r="A5" s="36" t="s">
        <v>23</v>
      </c>
      <c r="B5" s="37" t="s">
        <v>24</v>
      </c>
      <c r="C5" s="37" t="s">
        <v>25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30</v>
      </c>
      <c r="I5" s="29" t="s">
        <v>31</v>
      </c>
      <c r="J5" s="29" t="s">
        <v>32</v>
      </c>
      <c r="K5" s="29" t="s">
        <v>33</v>
      </c>
      <c r="L5" s="29">
        <v>4</v>
      </c>
      <c r="M5" s="29" t="s">
        <v>34</v>
      </c>
      <c r="N5" s="29" t="s">
        <v>35</v>
      </c>
      <c r="O5" s="29" t="s">
        <v>36</v>
      </c>
      <c r="P5" s="29" t="s">
        <v>37</v>
      </c>
      <c r="Q5" s="29" t="s">
        <v>38</v>
      </c>
      <c r="R5" s="29" t="s">
        <v>39</v>
      </c>
      <c r="S5" s="29" t="s">
        <v>40</v>
      </c>
      <c r="T5" s="29" t="s">
        <v>41</v>
      </c>
      <c r="U5" s="29" t="s">
        <v>42</v>
      </c>
      <c r="V5" s="29">
        <v>5</v>
      </c>
      <c r="W5" s="29">
        <v>6</v>
      </c>
    </row>
    <row r="6" spans="1:23" ht="15">
      <c r="A6" s="30" t="s">
        <v>124</v>
      </c>
      <c r="B6" s="31" t="s">
        <v>125</v>
      </c>
      <c r="C6" s="31" t="s">
        <v>45</v>
      </c>
      <c r="D6" s="32">
        <v>356000</v>
      </c>
      <c r="E6" s="32">
        <v>0</v>
      </c>
      <c r="F6" s="32">
        <v>356000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f>L9</f>
        <v>356000</v>
      </c>
      <c r="M6" s="32">
        <f aca="true" t="shared" si="0" ref="M6:V6">M9</f>
        <v>0</v>
      </c>
      <c r="N6" s="32">
        <f t="shared" si="0"/>
        <v>-151408.22999999998</v>
      </c>
      <c r="O6" s="32">
        <f t="shared" si="0"/>
        <v>0</v>
      </c>
      <c r="P6" s="32">
        <f t="shared" si="0"/>
        <v>-151408.22999999998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-151408.22999999998</v>
      </c>
      <c r="W6" s="32">
        <v>0</v>
      </c>
    </row>
    <row r="7" spans="1:23" ht="36.75">
      <c r="A7" s="30" t="s">
        <v>126</v>
      </c>
      <c r="B7" s="31" t="s">
        <v>127</v>
      </c>
      <c r="C7" s="31" t="s">
        <v>45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128</v>
      </c>
      <c r="B8" s="31" t="s">
        <v>129</v>
      </c>
      <c r="C8" s="31" t="s">
        <v>45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130</v>
      </c>
      <c r="B9" s="31" t="s">
        <v>131</v>
      </c>
      <c r="C9" s="31"/>
      <c r="D9" s="32">
        <v>356000</v>
      </c>
      <c r="E9" s="32">
        <v>0</v>
      </c>
      <c r="F9" s="32">
        <v>356000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f>L10+L13</f>
        <v>356000</v>
      </c>
      <c r="M9" s="32">
        <f aca="true" t="shared" si="1" ref="M9:V9">M10+M13</f>
        <v>0</v>
      </c>
      <c r="N9" s="32">
        <f t="shared" si="1"/>
        <v>-151408.22999999998</v>
      </c>
      <c r="O9" s="32">
        <f t="shared" si="1"/>
        <v>0</v>
      </c>
      <c r="P9" s="32">
        <f t="shared" si="1"/>
        <v>-151408.22999999998</v>
      </c>
      <c r="Q9" s="32">
        <f t="shared" si="1"/>
        <v>0</v>
      </c>
      <c r="R9" s="32">
        <f t="shared" si="1"/>
        <v>0</v>
      </c>
      <c r="S9" s="32">
        <f t="shared" si="1"/>
        <v>0</v>
      </c>
      <c r="T9" s="32">
        <f t="shared" si="1"/>
        <v>0</v>
      </c>
      <c r="U9" s="32">
        <f t="shared" si="1"/>
        <v>0</v>
      </c>
      <c r="V9" s="32">
        <f t="shared" si="1"/>
        <v>-151408.22999999998</v>
      </c>
      <c r="W9" s="32">
        <v>0</v>
      </c>
    </row>
    <row r="10" spans="1:23" ht="15">
      <c r="A10" s="30" t="s">
        <v>132</v>
      </c>
      <c r="B10" s="31" t="s">
        <v>133</v>
      </c>
      <c r="C10" s="31"/>
      <c r="D10" s="32">
        <v>-3672290</v>
      </c>
      <c r="E10" s="32">
        <v>0</v>
      </c>
      <c r="F10" s="32">
        <v>-3672290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-3672290</v>
      </c>
      <c r="M10" s="32">
        <v>0</v>
      </c>
      <c r="N10" s="32">
        <v>-1127310.99</v>
      </c>
      <c r="O10" s="32">
        <v>0</v>
      </c>
      <c r="P10" s="32">
        <v>-1127310.99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-1127310.99</v>
      </c>
      <c r="W10" s="32">
        <v>0</v>
      </c>
    </row>
    <row r="11" spans="1:23" ht="24.75">
      <c r="A11" s="33" t="s">
        <v>134</v>
      </c>
      <c r="B11" s="34" t="s">
        <v>133</v>
      </c>
      <c r="C11" s="31" t="s">
        <v>135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-1127310.99</v>
      </c>
      <c r="O11" s="32">
        <v>0</v>
      </c>
      <c r="P11" s="32">
        <v>-1127310.99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</row>
    <row r="12" spans="1:23" ht="24.75">
      <c r="A12" s="33" t="s">
        <v>136</v>
      </c>
      <c r="B12" s="34" t="s">
        <v>133</v>
      </c>
      <c r="C12" s="31" t="s">
        <v>137</v>
      </c>
      <c r="D12" s="32">
        <v>-3672290</v>
      </c>
      <c r="E12" s="32">
        <v>0</v>
      </c>
      <c r="F12" s="32">
        <v>-3672290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-3672290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-1127310.99</v>
      </c>
      <c r="W12" s="32">
        <v>0</v>
      </c>
    </row>
    <row r="13" spans="1:23" ht="15">
      <c r="A13" s="30" t="s">
        <v>138</v>
      </c>
      <c r="B13" s="31" t="s">
        <v>139</v>
      </c>
      <c r="C13" s="31"/>
      <c r="D13" s="32">
        <v>4028290</v>
      </c>
      <c r="E13" s="32">
        <v>0</v>
      </c>
      <c r="F13" s="32">
        <v>4028290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4028290</v>
      </c>
      <c r="M13" s="32">
        <v>0</v>
      </c>
      <c r="N13" s="32">
        <v>975902.76</v>
      </c>
      <c r="O13" s="32">
        <v>0</v>
      </c>
      <c r="P13" s="32">
        <v>975902.76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975902.76</v>
      </c>
      <c r="W13" s="32">
        <v>0</v>
      </c>
    </row>
    <row r="14" spans="1:23" ht="24.75">
      <c r="A14" s="33" t="s">
        <v>140</v>
      </c>
      <c r="B14" s="34" t="s">
        <v>139</v>
      </c>
      <c r="C14" s="31" t="s">
        <v>141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975902.76</v>
      </c>
      <c r="O14" s="32">
        <v>0</v>
      </c>
      <c r="P14" s="32">
        <v>975902.76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</row>
    <row r="15" spans="1:23" ht="24.75">
      <c r="A15" s="33" t="s">
        <v>142</v>
      </c>
      <c r="B15" s="34" t="s">
        <v>139</v>
      </c>
      <c r="C15" s="31" t="s">
        <v>143</v>
      </c>
      <c r="D15" s="32">
        <v>4028290</v>
      </c>
      <c r="E15" s="32">
        <v>0</v>
      </c>
      <c r="F15" s="32">
        <v>4028290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4028290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975902.76</v>
      </c>
      <c r="W15" s="32">
        <v>0</v>
      </c>
    </row>
    <row r="16" spans="1:2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10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scale="72" r:id="rId1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2012-06-08T05:48:43Z</cp:lastPrinted>
  <dcterms:created xsi:type="dcterms:W3CDTF">2012-06-07T06:19:31Z</dcterms:created>
  <dcterms:modified xsi:type="dcterms:W3CDTF">2012-07-13T12:08:31Z</dcterms:modified>
  <cp:category/>
  <cp:version/>
  <cp:contentType/>
  <cp:contentStatus/>
</cp:coreProperties>
</file>