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<sst xmlns="http://schemas.openxmlformats.org/spreadsheetml/2006/main" count="346" uniqueCount="195">
  <si>
    <t>КОДЫ</t>
  </si>
  <si>
    <t>на 01.04.2012</t>
  </si>
  <si>
    <t>Форма по ОКУД</t>
  </si>
  <si>
    <t>0503317</t>
  </si>
  <si>
    <t>Наименование финансового органа:</t>
  </si>
  <si>
    <t>Дата</t>
  </si>
  <si>
    <t>01.04.2012</t>
  </si>
  <si>
    <t>Финансовый отдел администрации Красноармейского района Чувашской Республики</t>
  </si>
  <si>
    <t>Наименование бюджета: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</si>
  <si>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</si>
  <si>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</si>
  <si>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</si>
  <si>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</si>
  <si>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</si>
  <si>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</si>
  <si>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</si>
  <si>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</si>
  <si>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</si>
  <si>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</si>
  <si>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</si>
  <si>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</si>
  <si>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</si>
  <si>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</si>
  <si>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</si>
  <si>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</si>
  <si>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</si>
  <si>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</si>
  <si>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</si>
  <si>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</si>
  <si>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</si>
  <si>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</si>
  <si>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</si>
  <si>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</si>
  <si>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</si>
  <si>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</si>
  <si>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</si>
  <si>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</si>
  <si>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</si>
  <si>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</si>
  <si>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</si>
  <si>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</si>
  <si>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</si>
  <si>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</si>
  <si>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</si>
  <si>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</si>
  <si>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</si>
  <si>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</si>
  <si>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</si>
  <si>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</si>
  <si>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</si>
  <si>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</si>
  <si>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</si>
  <si>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</si>
  <si>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</si>
  <si>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</si>
  <si>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</si>
  <si>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</si>
  <si>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</si>
  <si>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</si>
  <si>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</si>
  <si>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</si>
  <si>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</si>
  <si>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</si>
  <si>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</si>
  <si>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</si>
  <si>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</si>
  <si>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</si>
  <si>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</si>
  <si>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</si>
  <si>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</si>
  <si>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</si>
  <si>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</si>
  <si>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</si>
  <si>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</si>
  <si>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</si>
  <si>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</si>
  <si>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</si>
  <si>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</si>
  <si>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</si>
  <si>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</si>
  <si>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</si>
  <si>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</si>
  <si>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</si>
  <si>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</si>
  <si>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</si>
  <si>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</si>
  <si>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</si>
  <si>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</si>
  <si>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</si>
  <si>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</si>
  <si>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</si>
  <si>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</si>
  <si>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</si>
  <si>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</si>
  <si>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</si>
  <si>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</si>
  <si>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</si>
  <si>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</si>
  <si>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</si>
  <si>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</si>
  <si>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</si>
  <si>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материальных запасов</t>
  </si>
  <si>
    <t>00001040000000000340</t>
  </si>
  <si>
    <t>00001110000000000290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</si>
  <si>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</si>
  <si>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</si>
  <si>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</si>
  <si>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</si>
  <si>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</si>
  <si>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00003100000000000226</t>
  </si>
  <si>
    <t>00003100000000000340</t>
  </si>
  <si>
    <t>00004090000000000225</t>
  </si>
  <si>
    <t>00005030000000000223</t>
  </si>
  <si>
    <t>00005030000000000225</t>
  </si>
  <si>
    <t>00008010000000000221</t>
  </si>
  <si>
    <t>00008010000000000223</t>
  </si>
  <si>
    <t xml:space="preserve">    Безвозмездные перечисления государственным и муниципальным организациям</t>
  </si>
  <si>
    <t>00008010000000000241</t>
  </si>
  <si>
    <t xml:space="preserve">    Пособия по социальной помощи населению</t>
  </si>
  <si>
    <t>00010030000000000262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</si>
  <si>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</si>
  <si>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</si>
  <si>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</si>
  <si>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</si>
  <si>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</si>
  <si>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</si>
  <si>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</si>
  <si>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</si>
  <si>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</si>
  <si>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</si>
  <si>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</si>
  <si>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</si>
  <si>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</si>
  <si>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</si>
  <si>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</si>
  <si>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</si>
  <si>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</si>
  <si>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</si>
  <si>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</si>
  <si>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</si>
  <si>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</si>
  <si>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</si>
  <si>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</si>
  <si>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</si>
  <si>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</si>
  <si>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>ОТЧЕТ ОБ ИСПОЛНЕНИИ  БЮДЖЕТА БОЛЬШЕШАТЬМИНСКОГО СЕЛЬСКОГО ПОСЕЛЕНИЯ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</si>
  <si>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</si>
  <si>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</si>
  <si>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</si>
  <si>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</si>
  <si>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 xml:space="preserve">    Земельный налог</t>
  </si>
  <si>
    <t>00010503000000000110</t>
  </si>
  <si>
    <t>00010600000000000110</t>
  </si>
  <si>
    <t>00010606000000000110</t>
  </si>
  <si>
    <t>НЕНАЛОГОВЫЕ ДОХОДЫ</t>
  </si>
  <si>
    <t>00011000000000000000</t>
  </si>
  <si>
    <t>БЕЗВОЗМЕЗДНЫЕ ПОСТУПЛЕНИЯ</t>
  </si>
  <si>
    <t>00020200000000000151</t>
  </si>
  <si>
    <t>План</t>
  </si>
  <si>
    <t>%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</si>
  <si>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</si>
  <si>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</si>
  <si>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</si>
  <si>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</si>
  <si>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</si>
  <si>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</si>
  <si>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</si>
  <si>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</si>
  <si>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</si>
  <si>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</si>
  <si>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</si>
  <si>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</si>
  <si>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</si>
  <si>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</si>
  <si>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</si>
  <si>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</si>
  <si>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</si>
  <si>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</si>
  <si>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</si>
  <si>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</si>
  <si>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</si>
  <si>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</si>
  <si>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</si>
  <si>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</si>
  <si>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</si>
  <si>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</si>
  <si>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</si>
  <si>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</si>
  <si>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</si>
  <si>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</si>
  <si>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</si>
  <si>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</si>
  <si>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культуры и спорта</t>
  </si>
  <si>
    <t>1105</t>
  </si>
  <si>
    <t>Исполнение на 01.04.2012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</si>
</sst>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 wrapText="1"/>
    </xf>
    <xf numFmtId="49" fontId="4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31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7" fillId="33" borderId="0" xfId="0" applyFont="1" applyFill="1" applyAlignment="1">
      <alignment vertical="top" wrapText="1"/>
    </xf>
    <xf numFmtId="49" fontId="7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15" xfId="0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center" shrinkToFit="1"/>
    </xf>
    <xf numFmtId="4" fontId="7" fillId="33" borderId="17" xfId="0" applyNumberFormat="1" applyFont="1" applyFill="1" applyBorder="1" applyAlignment="1">
      <alignment horizontal="right" shrinkToFit="1"/>
    </xf>
    <xf numFmtId="168" fontId="7" fillId="33" borderId="17" xfId="0" applyNumberFormat="1" applyFont="1" applyFill="1" applyBorder="1" applyAlignment="1">
      <alignment horizontal="right" shrinkToFit="1"/>
    </xf>
    <xf numFmtId="0" fontId="7" fillId="33" borderId="18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 shrinkToFit="1"/>
    </xf>
    <xf numFmtId="0" fontId="7" fillId="33" borderId="22" xfId="0" applyFont="1" applyFill="1" applyBorder="1" applyAlignment="1">
      <alignment horizontal="left" wrapText="1" indent="2"/>
    </xf>
    <xf numFmtId="0" fontId="7" fillId="33" borderId="17" xfId="0" applyFont="1" applyFill="1" applyBorder="1" applyAlignment="1">
      <alignment horizontal="left" wrapText="1" indent="2"/>
    </xf>
    <xf numFmtId="0" fontId="7" fillId="33" borderId="23" xfId="0" applyFont="1" applyFill="1" applyBorder="1" applyAlignment="1">
      <alignment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zoomScalePageLayoutView="0" workbookViewId="0" topLeftCell="A1">
      <selection activeCell="V28" sqref="V28"/>
    </sheetView>
  </sheetViews>
  <sheetFormatPr defaultColWidth="9.140625" defaultRowHeight="15"/>
  <cols>
    <col min="1" max="1" width="50.57421875" style="0" customWidth="1"/>
    <col min="2" max="2" width="7.7109375" style="0" hidden="1" customWidth="1"/>
    <col min="3" max="3" width="22.7109375" style="0" customWidth="1"/>
    <col min="4" max="4" width="15.7109375" style="0" hidden="1" customWidth="1"/>
    <col min="5" max="5" width="2.140625" style="0" hidden="1" customWidth="1"/>
    <col min="6" max="6" width="15.7109375" style="0" hidden="1" customWidth="1"/>
    <col min="7" max="7" width="7.140625" style="0" hidden="1" customWidth="1"/>
    <col min="8" max="11" width="15.7109375" style="0" hidden="1" customWidth="1"/>
    <col min="12" max="12" width="15.7109375" style="0" customWidth="1"/>
    <col min="13" max="13" width="15.7109375" style="0" hidden="1" customWidth="1"/>
    <col min="14" max="14" width="0.85546875" style="0" hidden="1" customWidth="1"/>
    <col min="15" max="16" width="15.7109375" style="0" hidden="1" customWidth="1"/>
    <col min="17" max="17" width="7.7109375" style="0" hidden="1" customWidth="1"/>
    <col min="18" max="21" width="15.7109375" style="0" hidden="1" customWidth="1"/>
    <col min="22" max="22" width="15.7109375" style="0" customWidth="1"/>
    <col min="23" max="23" width="7.28125" style="0" customWidth="1"/>
  </cols>
  <sheetData>
    <row r="1" spans="1:23" ht="15">
      <c r="A1" s="7"/>
      <c r="B1" s="8"/>
      <c r="C1" s="5"/>
      <c r="D1" s="6"/>
      <c r="E1" s="6"/>
      <c r="F1" s="6"/>
      <c r="G1" s="6"/>
      <c r="H1" s="4"/>
      <c r="I1" s="9"/>
      <c r="J1" s="9"/>
      <c r="K1" s="9"/>
      <c r="L1" s="9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>
      <c r="A2" s="52" t="s">
        <v>145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1"/>
      <c r="T2" s="11"/>
      <c r="U2" s="11"/>
      <c r="V2" s="12"/>
      <c r="W2" s="13"/>
    </row>
    <row r="3" spans="1:23" ht="15.7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1"/>
      <c r="T3" s="11"/>
      <c r="U3" s="11"/>
      <c r="V3" s="14"/>
      <c r="W3" s="15" t="s">
        <v>0</v>
      </c>
    </row>
    <row r="4" spans="1:23" ht="1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6"/>
      <c r="T4" s="16"/>
      <c r="U4" s="16"/>
      <c r="V4" s="17" t="s">
        <v>2</v>
      </c>
      <c r="W4" s="18" t="s">
        <v>3</v>
      </c>
    </row>
    <row r="5" spans="1:23" ht="15">
      <c r="A5" s="12" t="s">
        <v>4</v>
      </c>
      <c r="B5" s="19"/>
      <c r="C5" s="19"/>
      <c r="D5" s="20"/>
      <c r="E5" s="20"/>
      <c r="F5" s="20"/>
      <c r="G5" s="2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7" t="s">
        <v>5</v>
      </c>
      <c r="W5" s="21" t="s">
        <v>6</v>
      </c>
    </row>
    <row r="6" spans="1:23" ht="15">
      <c r="A6" s="54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9"/>
      <c r="O6" s="19"/>
      <c r="P6" s="19"/>
      <c r="Q6" s="19"/>
      <c r="R6" s="19"/>
      <c r="S6" s="19"/>
      <c r="T6" s="19"/>
      <c r="U6" s="19"/>
      <c r="V6" s="17"/>
      <c r="W6" s="22"/>
    </row>
    <row r="7" spans="1:23" ht="15">
      <c r="A7" s="55" t="s">
        <v>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23"/>
      <c r="O7" s="23"/>
      <c r="P7" s="23"/>
      <c r="Q7" s="23"/>
      <c r="R7" s="23"/>
      <c r="S7" s="23"/>
      <c r="T7" s="23"/>
      <c r="U7" s="23"/>
      <c r="V7" s="17" t="s">
        <v>9</v>
      </c>
      <c r="W7" s="24"/>
    </row>
    <row r="8" spans="1:23" ht="15">
      <c r="A8" s="12" t="s">
        <v>10</v>
      </c>
      <c r="B8" s="19"/>
      <c r="C8" s="19"/>
      <c r="D8" s="20"/>
      <c r="E8" s="20"/>
      <c r="F8" s="20"/>
      <c r="G8" s="2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7"/>
      <c r="W8" s="22"/>
    </row>
    <row r="9" spans="1:23" ht="15">
      <c r="A9" s="12" t="s">
        <v>11</v>
      </c>
      <c r="B9" s="19"/>
      <c r="C9" s="19"/>
      <c r="D9" s="20"/>
      <c r="E9" s="20"/>
      <c r="F9" s="20"/>
      <c r="G9" s="2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7" t="s">
        <v>12</v>
      </c>
      <c r="W9" s="25"/>
    </row>
    <row r="10" spans="1:23" ht="15.7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7" t="s">
        <v>13</v>
      </c>
      <c r="W10" s="26" t="s">
        <v>14</v>
      </c>
    </row>
    <row r="11" spans="1:23" ht="15" customHeight="1">
      <c r="A11" s="56" t="s">
        <v>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45" customHeight="1">
      <c r="A13" s="43" t="s">
        <v>16</v>
      </c>
      <c r="B13" s="43" t="s">
        <v>17</v>
      </c>
      <c r="C13" s="43" t="s">
        <v>18</v>
      </c>
      <c r="D13" s="45" t="s">
        <v>19</v>
      </c>
      <c r="E13" s="46"/>
      <c r="F13" s="46"/>
      <c r="G13" s="46"/>
      <c r="H13" s="46"/>
      <c r="I13" s="46"/>
      <c r="J13" s="46"/>
      <c r="K13" s="46"/>
      <c r="L13" s="46"/>
      <c r="M13" s="47"/>
      <c r="N13" s="48" t="s">
        <v>20</v>
      </c>
      <c r="O13" s="49"/>
      <c r="P13" s="49"/>
      <c r="Q13" s="49"/>
      <c r="R13" s="49"/>
      <c r="S13" s="49"/>
      <c r="T13" s="49"/>
      <c r="U13" s="49"/>
      <c r="V13" s="49"/>
      <c r="W13" s="50"/>
    </row>
    <row r="14" spans="1:23" ht="252" customHeight="1" hidden="1">
      <c r="A14" s="44"/>
      <c r="B14" s="44"/>
      <c r="C14" s="44"/>
      <c r="D14" s="28" t="s">
        <v>21</v>
      </c>
      <c r="E14" s="28" t="s">
        <v>22</v>
      </c>
      <c r="F14" s="28" t="s">
        <v>23</v>
      </c>
      <c r="G14" s="28" t="s">
        <v>24</v>
      </c>
      <c r="H14" s="28" t="s">
        <v>25</v>
      </c>
      <c r="I14" s="29" t="s">
        <v>26</v>
      </c>
      <c r="J14" s="29" t="s">
        <v>27</v>
      </c>
      <c r="K14" s="29" t="s">
        <v>28</v>
      </c>
      <c r="L14" s="29" t="s">
        <v>29</v>
      </c>
      <c r="M14" s="28" t="s">
        <v>30</v>
      </c>
      <c r="N14" s="28" t="s">
        <v>21</v>
      </c>
      <c r="O14" s="28" t="s">
        <v>22</v>
      </c>
      <c r="P14" s="28" t="s">
        <v>31</v>
      </c>
      <c r="Q14" s="28" t="s">
        <v>24</v>
      </c>
      <c r="R14" s="28" t="s">
        <v>25</v>
      </c>
      <c r="S14" s="29" t="s">
        <v>26</v>
      </c>
      <c r="T14" s="29" t="s">
        <v>27</v>
      </c>
      <c r="U14" s="29" t="s">
        <v>28</v>
      </c>
      <c r="V14" s="29" t="s">
        <v>29</v>
      </c>
      <c r="W14" s="28" t="s">
        <v>30</v>
      </c>
    </row>
    <row r="15" spans="1:23" ht="15" customHeight="1">
      <c r="A15" s="29" t="s">
        <v>32</v>
      </c>
      <c r="B15" s="29" t="s">
        <v>33</v>
      </c>
      <c r="C15" s="29">
        <v>2</v>
      </c>
      <c r="D15" s="29" t="s">
        <v>35</v>
      </c>
      <c r="E15" s="29" t="s">
        <v>36</v>
      </c>
      <c r="F15" s="29" t="s">
        <v>37</v>
      </c>
      <c r="G15" s="29" t="s">
        <v>38</v>
      </c>
      <c r="H15" s="29" t="s">
        <v>39</v>
      </c>
      <c r="I15" s="29" t="s">
        <v>40</v>
      </c>
      <c r="J15" s="29" t="s">
        <v>41</v>
      </c>
      <c r="K15" s="29" t="s">
        <v>42</v>
      </c>
      <c r="L15" s="29">
        <v>3</v>
      </c>
      <c r="M15" s="29" t="s">
        <v>43</v>
      </c>
      <c r="N15" s="29" t="s">
        <v>44</v>
      </c>
      <c r="O15" s="29" t="s">
        <v>45</v>
      </c>
      <c r="P15" s="29" t="s">
        <v>46</v>
      </c>
      <c r="Q15" s="29" t="s">
        <v>47</v>
      </c>
      <c r="R15" s="29" t="s">
        <v>48</v>
      </c>
      <c r="S15" s="29" t="s">
        <v>49</v>
      </c>
      <c r="T15" s="29" t="s">
        <v>50</v>
      </c>
      <c r="U15" s="29" t="s">
        <v>51</v>
      </c>
      <c r="V15" s="29">
        <v>4</v>
      </c>
      <c r="W15" s="29">
        <v>5</v>
      </c>
    </row>
    <row r="16" spans="1:23" s="10" customFormat="1" ht="30">
      <c r="A16" s="30" t="s">
        <v>52</v>
      </c>
      <c r="B16" s="31" t="s">
        <v>53</v>
      </c>
      <c r="C16" s="31" t="s">
        <v>54</v>
      </c>
      <c r="D16" s="32">
        <v>3746090</v>
      </c>
      <c r="E16" s="32">
        <v>0</v>
      </c>
      <c r="F16" s="32">
        <v>3746090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f>L17+L34</f>
        <v>3672290</v>
      </c>
      <c r="M16" s="32">
        <f aca="true" t="shared" si="0" ref="M16:V16">M17+M34</f>
        <v>0</v>
      </c>
      <c r="N16" s="32">
        <f t="shared" si="0"/>
        <v>647041.15</v>
      </c>
      <c r="O16" s="32">
        <f t="shared" si="0"/>
        <v>0</v>
      </c>
      <c r="P16" s="32">
        <f t="shared" si="0"/>
        <v>647041.15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653641.74</v>
      </c>
      <c r="W16" s="33">
        <f>V16/L16*100</f>
        <v>17.79929526262904</v>
      </c>
    </row>
    <row r="17" spans="1:23" s="10" customFormat="1" ht="15">
      <c r="A17" s="30" t="s">
        <v>146</v>
      </c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>
        <f>L18+L30</f>
        <v>424700</v>
      </c>
      <c r="M17" s="32">
        <f aca="true" t="shared" si="1" ref="M17:V17">M18+M30</f>
        <v>0</v>
      </c>
      <c r="N17" s="32">
        <f t="shared" si="1"/>
        <v>70821.15</v>
      </c>
      <c r="O17" s="32">
        <f t="shared" si="1"/>
        <v>0</v>
      </c>
      <c r="P17" s="32">
        <f t="shared" si="1"/>
        <v>70821.15</v>
      </c>
      <c r="Q17" s="32">
        <f t="shared" si="1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77421.74</v>
      </c>
      <c r="W17" s="33">
        <f aca="true" t="shared" si="2" ref="W17:W38">V17/L17*100</f>
        <v>18.229748057452323</v>
      </c>
    </row>
    <row r="18" spans="1:23" s="10" customFormat="1" ht="15">
      <c r="A18" s="30" t="s">
        <v>147</v>
      </c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2">
        <f>L19+L21+L24+L29</f>
        <v>398700</v>
      </c>
      <c r="M18" s="32">
        <f aca="true" t="shared" si="3" ref="M18:V18">M19+M21+M24+M29</f>
        <v>0</v>
      </c>
      <c r="N18" s="32">
        <f t="shared" si="3"/>
        <v>64493.149999999994</v>
      </c>
      <c r="O18" s="32">
        <f t="shared" si="3"/>
        <v>0</v>
      </c>
      <c r="P18" s="32">
        <f t="shared" si="3"/>
        <v>64493.149999999994</v>
      </c>
      <c r="Q18" s="32">
        <f t="shared" si="3"/>
        <v>0</v>
      </c>
      <c r="R18" s="32">
        <f t="shared" si="3"/>
        <v>0</v>
      </c>
      <c r="S18" s="32">
        <f t="shared" si="3"/>
        <v>0</v>
      </c>
      <c r="T18" s="32">
        <f t="shared" si="3"/>
        <v>0</v>
      </c>
      <c r="U18" s="32">
        <f t="shared" si="3"/>
        <v>0</v>
      </c>
      <c r="V18" s="32">
        <f t="shared" si="3"/>
        <v>70686.1</v>
      </c>
      <c r="W18" s="33">
        <f t="shared" si="2"/>
        <v>17.72914472034111</v>
      </c>
    </row>
    <row r="19" spans="1:23" ht="15">
      <c r="A19" s="30" t="s">
        <v>148</v>
      </c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>
        <f>L20</f>
        <v>105300</v>
      </c>
      <c r="M19" s="32">
        <f aca="true" t="shared" si="4" ref="M19:V19">M20</f>
        <v>0</v>
      </c>
      <c r="N19" s="32">
        <f t="shared" si="4"/>
        <v>26362.13</v>
      </c>
      <c r="O19" s="32">
        <f t="shared" si="4"/>
        <v>0</v>
      </c>
      <c r="P19" s="32">
        <f t="shared" si="4"/>
        <v>26362.13</v>
      </c>
      <c r="Q19" s="32">
        <f t="shared" si="4"/>
        <v>0</v>
      </c>
      <c r="R19" s="32">
        <f t="shared" si="4"/>
        <v>0</v>
      </c>
      <c r="S19" s="32">
        <f t="shared" si="4"/>
        <v>0</v>
      </c>
      <c r="T19" s="32">
        <f t="shared" si="4"/>
        <v>0</v>
      </c>
      <c r="U19" s="32">
        <f t="shared" si="4"/>
        <v>0</v>
      </c>
      <c r="V19" s="32">
        <f t="shared" si="4"/>
        <v>26362.13</v>
      </c>
      <c r="W19" s="33">
        <f t="shared" si="2"/>
        <v>25.03526115859449</v>
      </c>
    </row>
    <row r="20" spans="1:23" ht="90.75" customHeight="1">
      <c r="A20" s="34" t="s">
        <v>55</v>
      </c>
      <c r="B20" s="35" t="s">
        <v>53</v>
      </c>
      <c r="C20" s="31" t="s">
        <v>56</v>
      </c>
      <c r="D20" s="32">
        <v>105300</v>
      </c>
      <c r="E20" s="32">
        <v>0</v>
      </c>
      <c r="F20" s="32">
        <v>105300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105300</v>
      </c>
      <c r="M20" s="32">
        <v>0</v>
      </c>
      <c r="N20" s="32">
        <v>26362.13</v>
      </c>
      <c r="O20" s="32">
        <v>0</v>
      </c>
      <c r="P20" s="32">
        <v>26362.13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26362.13</v>
      </c>
      <c r="W20" s="33">
        <f t="shared" si="2"/>
        <v>25.03526115859449</v>
      </c>
    </row>
    <row r="21" spans="1:23" ht="17.25" customHeight="1">
      <c r="A21" s="34" t="s">
        <v>57</v>
      </c>
      <c r="B21" s="35"/>
      <c r="C21" s="31" t="s">
        <v>151</v>
      </c>
      <c r="D21" s="32"/>
      <c r="E21" s="32"/>
      <c r="F21" s="32"/>
      <c r="G21" s="32"/>
      <c r="H21" s="32"/>
      <c r="I21" s="32"/>
      <c r="J21" s="32"/>
      <c r="K21" s="32"/>
      <c r="L21" s="32">
        <f>L22+L23</f>
        <v>3400</v>
      </c>
      <c r="M21" s="32">
        <f aca="true" t="shared" si="5" ref="M21:V21">M22+M23</f>
        <v>0</v>
      </c>
      <c r="N21" s="32">
        <f t="shared" si="5"/>
        <v>220.5</v>
      </c>
      <c r="O21" s="32">
        <f t="shared" si="5"/>
        <v>0</v>
      </c>
      <c r="P21" s="32">
        <f t="shared" si="5"/>
        <v>220.5</v>
      </c>
      <c r="Q21" s="32">
        <f t="shared" si="5"/>
        <v>0</v>
      </c>
      <c r="R21" s="32">
        <f t="shared" si="5"/>
        <v>0</v>
      </c>
      <c r="S21" s="32">
        <f t="shared" si="5"/>
        <v>0</v>
      </c>
      <c r="T21" s="32">
        <f t="shared" si="5"/>
        <v>0</v>
      </c>
      <c r="U21" s="32">
        <f t="shared" si="5"/>
        <v>0</v>
      </c>
      <c r="V21" s="32">
        <f t="shared" si="5"/>
        <v>220.5</v>
      </c>
      <c r="W21" s="33">
        <f t="shared" si="2"/>
        <v>6.485294117647059</v>
      </c>
    </row>
    <row r="22" spans="1:23" ht="19.5" customHeight="1">
      <c r="A22" s="34" t="s">
        <v>57</v>
      </c>
      <c r="B22" s="35" t="s">
        <v>53</v>
      </c>
      <c r="C22" s="31" t="s">
        <v>58</v>
      </c>
      <c r="D22" s="32">
        <v>1800</v>
      </c>
      <c r="E22" s="32">
        <v>0</v>
      </c>
      <c r="F22" s="32">
        <v>1800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1800</v>
      </c>
      <c r="M22" s="32">
        <v>0</v>
      </c>
      <c r="N22" s="32">
        <v>220.5</v>
      </c>
      <c r="O22" s="32">
        <v>0</v>
      </c>
      <c r="P22" s="32">
        <v>220.5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220.5</v>
      </c>
      <c r="W22" s="33">
        <f t="shared" si="2"/>
        <v>12.25</v>
      </c>
    </row>
    <row r="23" spans="1:23" ht="35.25" customHeight="1">
      <c r="A23" s="34" t="s">
        <v>59</v>
      </c>
      <c r="B23" s="35" t="s">
        <v>53</v>
      </c>
      <c r="C23" s="31" t="s">
        <v>60</v>
      </c>
      <c r="D23" s="32">
        <v>1600</v>
      </c>
      <c r="E23" s="32">
        <v>0</v>
      </c>
      <c r="F23" s="32">
        <v>1600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1600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3">
        <f t="shared" si="2"/>
        <v>0</v>
      </c>
    </row>
    <row r="24" spans="1:23" ht="15">
      <c r="A24" s="34" t="s">
        <v>149</v>
      </c>
      <c r="B24" s="35"/>
      <c r="C24" s="31" t="s">
        <v>152</v>
      </c>
      <c r="D24" s="32"/>
      <c r="E24" s="32"/>
      <c r="F24" s="32"/>
      <c r="G24" s="32"/>
      <c r="H24" s="32"/>
      <c r="I24" s="32"/>
      <c r="J24" s="32"/>
      <c r="K24" s="32"/>
      <c r="L24" s="32">
        <f>L25+L26</f>
        <v>281600</v>
      </c>
      <c r="M24" s="32">
        <f aca="true" t="shared" si="6" ref="M24:V24">M25+M26</f>
        <v>0</v>
      </c>
      <c r="N24" s="32">
        <f t="shared" si="6"/>
        <v>35810.52</v>
      </c>
      <c r="O24" s="32">
        <f t="shared" si="6"/>
        <v>0</v>
      </c>
      <c r="P24" s="32">
        <f t="shared" si="6"/>
        <v>35810.52</v>
      </c>
      <c r="Q24" s="32">
        <f t="shared" si="6"/>
        <v>0</v>
      </c>
      <c r="R24" s="32">
        <f t="shared" si="6"/>
        <v>0</v>
      </c>
      <c r="S24" s="32">
        <f t="shared" si="6"/>
        <v>0</v>
      </c>
      <c r="T24" s="32">
        <f t="shared" si="6"/>
        <v>0</v>
      </c>
      <c r="U24" s="32">
        <f t="shared" si="6"/>
        <v>0</v>
      </c>
      <c r="V24" s="32">
        <f t="shared" si="6"/>
        <v>42003.47</v>
      </c>
      <c r="W24" s="33">
        <f t="shared" si="2"/>
        <v>14.91600497159091</v>
      </c>
    </row>
    <row r="25" spans="1:23" ht="51.75" customHeight="1">
      <c r="A25" s="34" t="s">
        <v>61</v>
      </c>
      <c r="B25" s="35" t="s">
        <v>53</v>
      </c>
      <c r="C25" s="31" t="s">
        <v>62</v>
      </c>
      <c r="D25" s="32">
        <v>47300</v>
      </c>
      <c r="E25" s="32">
        <v>0</v>
      </c>
      <c r="F25" s="32">
        <v>47300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47300</v>
      </c>
      <c r="M25" s="32">
        <v>0</v>
      </c>
      <c r="N25" s="32">
        <v>2743.04</v>
      </c>
      <c r="O25" s="32">
        <v>0</v>
      </c>
      <c r="P25" s="32">
        <v>2743.04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3272.66</v>
      </c>
      <c r="W25" s="33">
        <f t="shared" si="2"/>
        <v>6.918942917547569</v>
      </c>
    </row>
    <row r="26" spans="1:23" ht="15">
      <c r="A26" s="34" t="s">
        <v>150</v>
      </c>
      <c r="B26" s="35"/>
      <c r="C26" s="31" t="s">
        <v>153</v>
      </c>
      <c r="D26" s="32"/>
      <c r="E26" s="32"/>
      <c r="F26" s="32"/>
      <c r="G26" s="32"/>
      <c r="H26" s="32"/>
      <c r="I26" s="32"/>
      <c r="J26" s="32"/>
      <c r="K26" s="32"/>
      <c r="L26" s="32">
        <f>L27+L28</f>
        <v>234300</v>
      </c>
      <c r="M26" s="32">
        <f aca="true" t="shared" si="7" ref="M26:V26">M27+M28</f>
        <v>0</v>
      </c>
      <c r="N26" s="32">
        <f t="shared" si="7"/>
        <v>33067.479999999996</v>
      </c>
      <c r="O26" s="32">
        <f t="shared" si="7"/>
        <v>0</v>
      </c>
      <c r="P26" s="32">
        <f t="shared" si="7"/>
        <v>33067.479999999996</v>
      </c>
      <c r="Q26" s="32">
        <f t="shared" si="7"/>
        <v>0</v>
      </c>
      <c r="R26" s="32">
        <f t="shared" si="7"/>
        <v>0</v>
      </c>
      <c r="S26" s="32">
        <f t="shared" si="7"/>
        <v>0</v>
      </c>
      <c r="T26" s="32">
        <f t="shared" si="7"/>
        <v>0</v>
      </c>
      <c r="U26" s="32">
        <f t="shared" si="7"/>
        <v>0</v>
      </c>
      <c r="V26" s="32">
        <f t="shared" si="7"/>
        <v>38730.81</v>
      </c>
      <c r="W26" s="33">
        <f t="shared" si="2"/>
        <v>16.53043533930858</v>
      </c>
    </row>
    <row r="27" spans="1:23" ht="95.25" customHeight="1">
      <c r="A27" s="34" t="s">
        <v>63</v>
      </c>
      <c r="B27" s="35" t="s">
        <v>53</v>
      </c>
      <c r="C27" s="31" t="s">
        <v>64</v>
      </c>
      <c r="D27" s="32">
        <v>232300</v>
      </c>
      <c r="E27" s="32">
        <v>0</v>
      </c>
      <c r="F27" s="32">
        <v>232300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232300</v>
      </c>
      <c r="M27" s="32">
        <v>0</v>
      </c>
      <c r="N27" s="32">
        <v>32180.48</v>
      </c>
      <c r="O27" s="32">
        <v>0</v>
      </c>
      <c r="P27" s="32">
        <v>32180.48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37843.81</v>
      </c>
      <c r="W27" s="33">
        <f t="shared" si="2"/>
        <v>16.290921222557035</v>
      </c>
    </row>
    <row r="28" spans="1:23" ht="93" customHeight="1">
      <c r="A28" s="34" t="s">
        <v>65</v>
      </c>
      <c r="B28" s="35" t="s">
        <v>53</v>
      </c>
      <c r="C28" s="31" t="s">
        <v>66</v>
      </c>
      <c r="D28" s="32">
        <v>2000</v>
      </c>
      <c r="E28" s="32">
        <v>0</v>
      </c>
      <c r="F28" s="32">
        <v>2000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2000</v>
      </c>
      <c r="M28" s="32">
        <v>0</v>
      </c>
      <c r="N28" s="32">
        <v>887</v>
      </c>
      <c r="O28" s="32">
        <v>0</v>
      </c>
      <c r="P28" s="32">
        <v>887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887</v>
      </c>
      <c r="W28" s="33">
        <f t="shared" si="2"/>
        <v>44.35</v>
      </c>
    </row>
    <row r="29" spans="1:23" ht="77.25" customHeight="1">
      <c r="A29" s="34" t="s">
        <v>67</v>
      </c>
      <c r="B29" s="35" t="s">
        <v>53</v>
      </c>
      <c r="C29" s="31" t="s">
        <v>68</v>
      </c>
      <c r="D29" s="32">
        <v>8400</v>
      </c>
      <c r="E29" s="32">
        <v>0</v>
      </c>
      <c r="F29" s="32">
        <v>8400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8400</v>
      </c>
      <c r="M29" s="32">
        <v>0</v>
      </c>
      <c r="N29" s="32">
        <v>2100</v>
      </c>
      <c r="O29" s="32">
        <v>0</v>
      </c>
      <c r="P29" s="32">
        <v>2100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2100</v>
      </c>
      <c r="W29" s="33">
        <f t="shared" si="2"/>
        <v>25</v>
      </c>
    </row>
    <row r="30" spans="1:23" ht="19.5" customHeight="1">
      <c r="A30" s="34" t="s">
        <v>154</v>
      </c>
      <c r="B30" s="35"/>
      <c r="C30" s="31" t="s">
        <v>155</v>
      </c>
      <c r="D30" s="32"/>
      <c r="E30" s="32"/>
      <c r="F30" s="32"/>
      <c r="G30" s="32"/>
      <c r="H30" s="32"/>
      <c r="I30" s="32"/>
      <c r="J30" s="32"/>
      <c r="K30" s="32"/>
      <c r="L30" s="32">
        <f>L31+L32+L33</f>
        <v>26000</v>
      </c>
      <c r="M30" s="32">
        <f aca="true" t="shared" si="8" ref="M30:V30">M31+M32+M33</f>
        <v>0</v>
      </c>
      <c r="N30" s="32">
        <f t="shared" si="8"/>
        <v>6328</v>
      </c>
      <c r="O30" s="32">
        <f t="shared" si="8"/>
        <v>0</v>
      </c>
      <c r="P30" s="32">
        <f t="shared" si="8"/>
        <v>6328</v>
      </c>
      <c r="Q30" s="32">
        <f t="shared" si="8"/>
        <v>0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6735.64</v>
      </c>
      <c r="W30" s="33">
        <f t="shared" si="2"/>
        <v>25.906307692307696</v>
      </c>
    </row>
    <row r="31" spans="1:23" ht="95.25" customHeight="1">
      <c r="A31" s="34" t="s">
        <v>69</v>
      </c>
      <c r="B31" s="35" t="s">
        <v>53</v>
      </c>
      <c r="C31" s="31" t="s">
        <v>70</v>
      </c>
      <c r="D31" s="32">
        <v>17000</v>
      </c>
      <c r="E31" s="32">
        <v>0</v>
      </c>
      <c r="F31" s="32">
        <v>17000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17000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3">
        <f t="shared" si="2"/>
        <v>0</v>
      </c>
    </row>
    <row r="32" spans="1:23" ht="60">
      <c r="A32" s="34" t="s">
        <v>71</v>
      </c>
      <c r="B32" s="35" t="s">
        <v>53</v>
      </c>
      <c r="C32" s="31" t="s">
        <v>72</v>
      </c>
      <c r="D32" s="32">
        <v>9000</v>
      </c>
      <c r="E32" s="32">
        <v>0</v>
      </c>
      <c r="F32" s="32">
        <v>9000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9000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3">
        <f t="shared" si="2"/>
        <v>0</v>
      </c>
    </row>
    <row r="33" spans="1:23" ht="30">
      <c r="A33" s="34" t="s">
        <v>73</v>
      </c>
      <c r="B33" s="35" t="s">
        <v>53</v>
      </c>
      <c r="C33" s="31" t="s">
        <v>74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6328</v>
      </c>
      <c r="O33" s="32">
        <v>0</v>
      </c>
      <c r="P33" s="32">
        <v>6328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6735.64</v>
      </c>
      <c r="W33" s="33">
        <v>0</v>
      </c>
    </row>
    <row r="34" spans="1:23" s="10" customFormat="1" ht="15">
      <c r="A34" s="34" t="s">
        <v>156</v>
      </c>
      <c r="B34" s="35"/>
      <c r="C34" s="31" t="s">
        <v>157</v>
      </c>
      <c r="D34" s="32"/>
      <c r="E34" s="32"/>
      <c r="F34" s="32"/>
      <c r="G34" s="32"/>
      <c r="H34" s="32"/>
      <c r="I34" s="32"/>
      <c r="J34" s="32"/>
      <c r="K34" s="32"/>
      <c r="L34" s="32">
        <f>SUM(L35:L38)</f>
        <v>3247590</v>
      </c>
      <c r="M34" s="32">
        <f aca="true" t="shared" si="9" ref="M34:V34">SUM(M35:M38)</f>
        <v>0</v>
      </c>
      <c r="N34" s="32">
        <f t="shared" si="9"/>
        <v>576220</v>
      </c>
      <c r="O34" s="32">
        <f t="shared" si="9"/>
        <v>0</v>
      </c>
      <c r="P34" s="32">
        <f t="shared" si="9"/>
        <v>576220</v>
      </c>
      <c r="Q34" s="32">
        <f t="shared" si="9"/>
        <v>0</v>
      </c>
      <c r="R34" s="32">
        <f t="shared" si="9"/>
        <v>0</v>
      </c>
      <c r="S34" s="32">
        <f t="shared" si="9"/>
        <v>0</v>
      </c>
      <c r="T34" s="32">
        <f t="shared" si="9"/>
        <v>0</v>
      </c>
      <c r="U34" s="32">
        <f t="shared" si="9"/>
        <v>0</v>
      </c>
      <c r="V34" s="32">
        <f t="shared" si="9"/>
        <v>576220</v>
      </c>
      <c r="W34" s="33">
        <f t="shared" si="2"/>
        <v>17.743003273196432</v>
      </c>
    </row>
    <row r="35" spans="1:23" ht="30">
      <c r="A35" s="34" t="s">
        <v>75</v>
      </c>
      <c r="B35" s="35" t="s">
        <v>53</v>
      </c>
      <c r="C35" s="31" t="s">
        <v>76</v>
      </c>
      <c r="D35" s="32">
        <v>2128100</v>
      </c>
      <c r="E35" s="32">
        <v>0</v>
      </c>
      <c r="F35" s="32">
        <v>2128100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2128100</v>
      </c>
      <c r="M35" s="32">
        <v>0</v>
      </c>
      <c r="N35" s="32">
        <v>526620</v>
      </c>
      <c r="O35" s="32">
        <v>0</v>
      </c>
      <c r="P35" s="32">
        <v>526620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526620</v>
      </c>
      <c r="W35" s="33">
        <f t="shared" si="2"/>
        <v>24.746017574362106</v>
      </c>
    </row>
    <row r="36" spans="1:23" ht="30">
      <c r="A36" s="34" t="s">
        <v>77</v>
      </c>
      <c r="B36" s="35" t="s">
        <v>53</v>
      </c>
      <c r="C36" s="31" t="s">
        <v>78</v>
      </c>
      <c r="D36" s="32">
        <v>718490</v>
      </c>
      <c r="E36" s="32">
        <v>0</v>
      </c>
      <c r="F36" s="32">
        <v>718490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718490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3">
        <f t="shared" si="2"/>
        <v>0</v>
      </c>
    </row>
    <row r="37" spans="1:23" ht="15">
      <c r="A37" s="34" t="s">
        <v>79</v>
      </c>
      <c r="B37" s="35" t="s">
        <v>53</v>
      </c>
      <c r="C37" s="31" t="s">
        <v>80</v>
      </c>
      <c r="D37" s="32">
        <v>425200</v>
      </c>
      <c r="E37" s="32">
        <v>0</v>
      </c>
      <c r="F37" s="32">
        <v>425200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351400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3">
        <f t="shared" si="2"/>
        <v>0</v>
      </c>
    </row>
    <row r="38" spans="1:23" ht="45">
      <c r="A38" s="34" t="s">
        <v>81</v>
      </c>
      <c r="B38" s="35" t="s">
        <v>53</v>
      </c>
      <c r="C38" s="31" t="s">
        <v>82</v>
      </c>
      <c r="D38" s="32">
        <v>49600</v>
      </c>
      <c r="E38" s="32">
        <v>0</v>
      </c>
      <c r="F38" s="32">
        <v>49600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49600</v>
      </c>
      <c r="M38" s="32">
        <v>0</v>
      </c>
      <c r="N38" s="32">
        <v>49600</v>
      </c>
      <c r="O38" s="32">
        <v>0</v>
      </c>
      <c r="P38" s="32">
        <v>49600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49600</v>
      </c>
      <c r="W38" s="33">
        <f t="shared" si="2"/>
        <v>100</v>
      </c>
    </row>
    <row r="39" spans="1:2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36" customHeight="1">
      <c r="A40" s="51"/>
      <c r="B40" s="51"/>
      <c r="C40" s="51"/>
      <c r="D40" s="51"/>
      <c r="E40" s="51"/>
      <c r="F40" s="51"/>
      <c r="G40" s="51"/>
      <c r="H40" s="51"/>
      <c r="I40" s="51"/>
      <c r="J40" s="2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1"/>
      <c r="W40" s="3"/>
    </row>
  </sheetData>
  <sheetProtection/>
  <mergeCells count="11">
    <mergeCell ref="B13:B14"/>
    <mergeCell ref="C13:C14"/>
    <mergeCell ref="D13:M13"/>
    <mergeCell ref="N13:W13"/>
    <mergeCell ref="A40:I40"/>
    <mergeCell ref="A2:R3"/>
    <mergeCell ref="A4:R4"/>
    <mergeCell ref="A6:M6"/>
    <mergeCell ref="A7:M7"/>
    <mergeCell ref="A11:W11"/>
    <mergeCell ref="A13:A14"/>
  </mergeCells>
  <printOptions/>
  <pageMargins left="0.7874015748031497" right="0" top="0.5905511811023623" bottom="0.5905511811023623" header="0.3937007874015748" footer="0.5118110236220472"/>
  <pageSetup fitToHeight="1000" horizontalDpi="600" verticalDpi="600" orientation="portrait" paperSize="9" scale="80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zoomScalePageLayoutView="0" workbookViewId="0" topLeftCell="A1">
      <selection activeCell="V5" sqref="V5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5.28125" style="0" hidden="1" customWidth="1"/>
    <col min="5" max="6" width="15.7109375" style="0" hidden="1" customWidth="1"/>
    <col min="7" max="7" width="12.8515625" style="0" hidden="1" customWidth="1"/>
    <col min="8" max="11" width="15.7109375" style="0" hidden="1" customWidth="1"/>
    <col min="12" max="12" width="15.57421875" style="0" customWidth="1"/>
    <col min="13" max="13" width="3.8515625" style="0" hidden="1" customWidth="1"/>
    <col min="14" max="16" width="15.7109375" style="0" hidden="1" customWidth="1"/>
    <col min="17" max="17" width="7.28125" style="0" hidden="1" customWidth="1"/>
    <col min="18" max="21" width="15.7109375" style="0" hidden="1" customWidth="1"/>
    <col min="22" max="22" width="15.7109375" style="0" customWidth="1"/>
    <col min="23" max="23" width="8.7109375" style="0" customWidth="1"/>
  </cols>
  <sheetData>
    <row r="1" spans="1:23" ht="15.75" customHeight="1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2"/>
      <c r="U1" s="12"/>
      <c r="V1" s="12"/>
      <c r="W1" s="12"/>
    </row>
    <row r="2" spans="1:23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 hidden="1">
      <c r="A3" s="58" t="s">
        <v>16</v>
      </c>
      <c r="B3" s="43" t="s">
        <v>17</v>
      </c>
      <c r="C3" s="43" t="s">
        <v>84</v>
      </c>
      <c r="D3" s="45" t="s">
        <v>19</v>
      </c>
      <c r="E3" s="46"/>
      <c r="F3" s="46"/>
      <c r="G3" s="46"/>
      <c r="H3" s="46"/>
      <c r="I3" s="46"/>
      <c r="J3" s="46"/>
      <c r="K3" s="46"/>
      <c r="L3" s="46"/>
      <c r="M3" s="47"/>
      <c r="N3" s="48" t="s">
        <v>20</v>
      </c>
      <c r="O3" s="49"/>
      <c r="P3" s="49"/>
      <c r="Q3" s="49"/>
      <c r="R3" s="49"/>
      <c r="S3" s="49"/>
      <c r="T3" s="49"/>
      <c r="U3" s="49"/>
      <c r="V3" s="49"/>
      <c r="W3" s="50"/>
    </row>
    <row r="4" spans="1:23" ht="60" customHeight="1">
      <c r="A4" s="59"/>
      <c r="B4" s="44"/>
      <c r="C4" s="44"/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9" t="s">
        <v>26</v>
      </c>
      <c r="J4" s="29" t="s">
        <v>27</v>
      </c>
      <c r="K4" s="29" t="s">
        <v>28</v>
      </c>
      <c r="L4" s="29" t="s">
        <v>158</v>
      </c>
      <c r="M4" s="28" t="s">
        <v>30</v>
      </c>
      <c r="N4" s="28" t="s">
        <v>21</v>
      </c>
      <c r="O4" s="28" t="s">
        <v>22</v>
      </c>
      <c r="P4" s="28" t="s">
        <v>31</v>
      </c>
      <c r="Q4" s="28" t="s">
        <v>24</v>
      </c>
      <c r="R4" s="28" t="s">
        <v>25</v>
      </c>
      <c r="S4" s="29" t="s">
        <v>26</v>
      </c>
      <c r="T4" s="29" t="s">
        <v>27</v>
      </c>
      <c r="U4" s="29" t="s">
        <v>28</v>
      </c>
      <c r="V4" s="29" t="s">
        <v>194</v>
      </c>
      <c r="W4" s="28" t="s">
        <v>159</v>
      </c>
    </row>
    <row r="5" spans="1:23" ht="15.75" thickBot="1">
      <c r="A5" s="36" t="s">
        <v>32</v>
      </c>
      <c r="B5" s="37" t="s">
        <v>33</v>
      </c>
      <c r="C5" s="37">
        <v>2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  <c r="L5" s="29">
        <v>3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>
        <v>4</v>
      </c>
      <c r="W5" s="29">
        <v>5</v>
      </c>
    </row>
    <row r="6" spans="1:23" ht="30">
      <c r="A6" s="30" t="s">
        <v>85</v>
      </c>
      <c r="B6" s="31" t="s">
        <v>86</v>
      </c>
      <c r="C6" s="31" t="s">
        <v>54</v>
      </c>
      <c r="D6" s="32">
        <v>3560090</v>
      </c>
      <c r="E6" s="32">
        <v>0</v>
      </c>
      <c r="F6" s="32">
        <v>3560090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f>L7+L19+L25+L29+L32+L36+L41+L44</f>
        <v>3557090</v>
      </c>
      <c r="M6" s="32">
        <f aca="true" t="shared" si="0" ref="M6:V6">M7+M19+M25+M29+M32+M36+M41+M44</f>
        <v>0</v>
      </c>
      <c r="N6" s="32">
        <f t="shared" si="0"/>
        <v>467112.3</v>
      </c>
      <c r="O6" s="32">
        <f t="shared" si="0"/>
        <v>0</v>
      </c>
      <c r="P6" s="32">
        <f t="shared" si="0"/>
        <v>467112.3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468112.3</v>
      </c>
      <c r="W6" s="33">
        <f>V6/L6*100</f>
        <v>13.15997908402655</v>
      </c>
    </row>
    <row r="7" spans="1:23" ht="15">
      <c r="A7" s="38" t="s">
        <v>160</v>
      </c>
      <c r="B7" s="39"/>
      <c r="C7" s="31" t="s">
        <v>161</v>
      </c>
      <c r="D7" s="32"/>
      <c r="E7" s="32"/>
      <c r="F7" s="32"/>
      <c r="G7" s="32"/>
      <c r="H7" s="32"/>
      <c r="I7" s="32"/>
      <c r="J7" s="32"/>
      <c r="K7" s="32"/>
      <c r="L7" s="32">
        <f>L8+L17</f>
        <v>657300</v>
      </c>
      <c r="M7" s="32">
        <f aca="true" t="shared" si="1" ref="M7:V7">M8+M17</f>
        <v>0</v>
      </c>
      <c r="N7" s="32">
        <f t="shared" si="1"/>
        <v>109569.95</v>
      </c>
      <c r="O7" s="32">
        <f t="shared" si="1"/>
        <v>0</v>
      </c>
      <c r="P7" s="32">
        <f t="shared" si="1"/>
        <v>109569.95</v>
      </c>
      <c r="Q7" s="32">
        <f t="shared" si="1"/>
        <v>0</v>
      </c>
      <c r="R7" s="32">
        <f t="shared" si="1"/>
        <v>0</v>
      </c>
      <c r="S7" s="32">
        <f t="shared" si="1"/>
        <v>0</v>
      </c>
      <c r="T7" s="32">
        <f t="shared" si="1"/>
        <v>0</v>
      </c>
      <c r="U7" s="32">
        <f t="shared" si="1"/>
        <v>0</v>
      </c>
      <c r="V7" s="32">
        <f t="shared" si="1"/>
        <v>109569.95</v>
      </c>
      <c r="W7" s="33">
        <f aca="true" t="shared" si="2" ref="W7:W47">V7/L7*100</f>
        <v>16.669701810436635</v>
      </c>
    </row>
    <row r="8" spans="1:23" ht="60">
      <c r="A8" s="30" t="s">
        <v>162</v>
      </c>
      <c r="B8" s="31"/>
      <c r="C8" s="31" t="s">
        <v>163</v>
      </c>
      <c r="D8" s="32"/>
      <c r="E8" s="32"/>
      <c r="F8" s="32"/>
      <c r="G8" s="32"/>
      <c r="H8" s="32"/>
      <c r="I8" s="32"/>
      <c r="J8" s="32"/>
      <c r="K8" s="32"/>
      <c r="L8" s="32">
        <f>SUM(L9:L16)</f>
        <v>647300</v>
      </c>
      <c r="M8" s="32">
        <f aca="true" t="shared" si="3" ref="M8:V8">SUM(M9:M16)</f>
        <v>0</v>
      </c>
      <c r="N8" s="32">
        <f t="shared" si="3"/>
        <v>109569.95</v>
      </c>
      <c r="O8" s="32">
        <f t="shared" si="3"/>
        <v>0</v>
      </c>
      <c r="P8" s="32">
        <f t="shared" si="3"/>
        <v>109569.95</v>
      </c>
      <c r="Q8" s="32">
        <f t="shared" si="3"/>
        <v>0</v>
      </c>
      <c r="R8" s="32">
        <f t="shared" si="3"/>
        <v>0</v>
      </c>
      <c r="S8" s="32">
        <f t="shared" si="3"/>
        <v>0</v>
      </c>
      <c r="T8" s="32">
        <f t="shared" si="3"/>
        <v>0</v>
      </c>
      <c r="U8" s="32">
        <f t="shared" si="3"/>
        <v>0</v>
      </c>
      <c r="V8" s="32">
        <f t="shared" si="3"/>
        <v>109569.95</v>
      </c>
      <c r="W8" s="33">
        <f t="shared" si="2"/>
        <v>16.927228487563724</v>
      </c>
    </row>
    <row r="9" spans="1:23" ht="15">
      <c r="A9" s="34" t="s">
        <v>87</v>
      </c>
      <c r="B9" s="35" t="s">
        <v>86</v>
      </c>
      <c r="C9" s="31" t="s">
        <v>88</v>
      </c>
      <c r="D9" s="32">
        <v>455300</v>
      </c>
      <c r="E9" s="32">
        <v>0</v>
      </c>
      <c r="F9" s="32">
        <v>455300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455300</v>
      </c>
      <c r="M9" s="32">
        <v>0</v>
      </c>
      <c r="N9" s="32">
        <v>87825.43</v>
      </c>
      <c r="O9" s="32">
        <v>0</v>
      </c>
      <c r="P9" s="32">
        <v>87825.43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87825.43</v>
      </c>
      <c r="W9" s="33">
        <f t="shared" si="2"/>
        <v>19.289573907313855</v>
      </c>
    </row>
    <row r="10" spans="1:23" ht="15">
      <c r="A10" s="34" t="s">
        <v>89</v>
      </c>
      <c r="B10" s="35" t="s">
        <v>86</v>
      </c>
      <c r="C10" s="31" t="s">
        <v>90</v>
      </c>
      <c r="D10" s="32">
        <v>137500</v>
      </c>
      <c r="E10" s="32">
        <v>0</v>
      </c>
      <c r="F10" s="32">
        <v>137500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137500</v>
      </c>
      <c r="M10" s="32">
        <v>0</v>
      </c>
      <c r="N10" s="32">
        <v>20177.53</v>
      </c>
      <c r="O10" s="32">
        <v>0</v>
      </c>
      <c r="P10" s="32">
        <v>20177.53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20177.53</v>
      </c>
      <c r="W10" s="33">
        <f t="shared" si="2"/>
        <v>14.674567272727272</v>
      </c>
    </row>
    <row r="11" spans="1:23" ht="15">
      <c r="A11" s="34" t="s">
        <v>91</v>
      </c>
      <c r="B11" s="35" t="s">
        <v>86</v>
      </c>
      <c r="C11" s="31" t="s">
        <v>92</v>
      </c>
      <c r="D11" s="32">
        <v>13000</v>
      </c>
      <c r="E11" s="32">
        <v>0</v>
      </c>
      <c r="F11" s="32">
        <v>13000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13000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3">
        <f t="shared" si="2"/>
        <v>0</v>
      </c>
    </row>
    <row r="12" spans="1:23" ht="15">
      <c r="A12" s="34" t="s">
        <v>93</v>
      </c>
      <c r="B12" s="35" t="s">
        <v>86</v>
      </c>
      <c r="C12" s="31" t="s">
        <v>94</v>
      </c>
      <c r="D12" s="32">
        <v>15300</v>
      </c>
      <c r="E12" s="32">
        <v>0</v>
      </c>
      <c r="F12" s="32">
        <v>15300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15300</v>
      </c>
      <c r="M12" s="32">
        <v>0</v>
      </c>
      <c r="N12" s="32">
        <v>1566.99</v>
      </c>
      <c r="O12" s="32">
        <v>0</v>
      </c>
      <c r="P12" s="32">
        <v>1566.99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1566.99</v>
      </c>
      <c r="W12" s="33">
        <f t="shared" si="2"/>
        <v>10.241764705882353</v>
      </c>
    </row>
    <row r="13" spans="1:23" ht="15">
      <c r="A13" s="34" t="s">
        <v>95</v>
      </c>
      <c r="B13" s="35" t="s">
        <v>86</v>
      </c>
      <c r="C13" s="31" t="s">
        <v>96</v>
      </c>
      <c r="D13" s="32">
        <v>5100</v>
      </c>
      <c r="E13" s="32">
        <v>0</v>
      </c>
      <c r="F13" s="32">
        <v>5100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5100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3">
        <f t="shared" si="2"/>
        <v>0</v>
      </c>
    </row>
    <row r="14" spans="1:23" ht="15">
      <c r="A14" s="34" t="s">
        <v>97</v>
      </c>
      <c r="B14" s="35" t="s">
        <v>86</v>
      </c>
      <c r="C14" s="31" t="s">
        <v>98</v>
      </c>
      <c r="D14" s="32">
        <v>10000</v>
      </c>
      <c r="E14" s="32">
        <v>0</v>
      </c>
      <c r="F14" s="32">
        <v>10000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10000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3">
        <f t="shared" si="2"/>
        <v>0</v>
      </c>
    </row>
    <row r="15" spans="1:23" ht="15">
      <c r="A15" s="34" t="s">
        <v>99</v>
      </c>
      <c r="B15" s="35" t="s">
        <v>86</v>
      </c>
      <c r="C15" s="31" t="s">
        <v>100</v>
      </c>
      <c r="D15" s="32">
        <v>1100</v>
      </c>
      <c r="E15" s="32">
        <v>0</v>
      </c>
      <c r="F15" s="32">
        <v>1100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1100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3">
        <f t="shared" si="2"/>
        <v>0</v>
      </c>
    </row>
    <row r="16" spans="1:23" ht="15">
      <c r="A16" s="34" t="s">
        <v>101</v>
      </c>
      <c r="B16" s="35" t="s">
        <v>86</v>
      </c>
      <c r="C16" s="31" t="s">
        <v>102</v>
      </c>
      <c r="D16" s="32">
        <v>10000</v>
      </c>
      <c r="E16" s="32">
        <v>0</v>
      </c>
      <c r="F16" s="32">
        <v>10000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10000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3">
        <f t="shared" si="2"/>
        <v>0</v>
      </c>
    </row>
    <row r="17" spans="1:23" ht="15">
      <c r="A17" s="40" t="s">
        <v>164</v>
      </c>
      <c r="B17" s="41"/>
      <c r="C17" s="31" t="s">
        <v>165</v>
      </c>
      <c r="D17" s="32"/>
      <c r="E17" s="32"/>
      <c r="F17" s="32"/>
      <c r="G17" s="32"/>
      <c r="H17" s="32"/>
      <c r="I17" s="32"/>
      <c r="J17" s="32"/>
      <c r="K17" s="32"/>
      <c r="L17" s="32">
        <f>L18</f>
        <v>10000</v>
      </c>
      <c r="M17" s="32">
        <f aca="true" t="shared" si="4" ref="M17:V17">M18</f>
        <v>0</v>
      </c>
      <c r="N17" s="32">
        <f t="shared" si="4"/>
        <v>0</v>
      </c>
      <c r="O17" s="32">
        <f t="shared" si="4"/>
        <v>0</v>
      </c>
      <c r="P17" s="32">
        <f t="shared" si="4"/>
        <v>0</v>
      </c>
      <c r="Q17" s="32">
        <f t="shared" si="4"/>
        <v>0</v>
      </c>
      <c r="R17" s="32">
        <f t="shared" si="4"/>
        <v>0</v>
      </c>
      <c r="S17" s="32">
        <f t="shared" si="4"/>
        <v>0</v>
      </c>
      <c r="T17" s="32">
        <f t="shared" si="4"/>
        <v>0</v>
      </c>
      <c r="U17" s="32">
        <f t="shared" si="4"/>
        <v>0</v>
      </c>
      <c r="V17" s="32">
        <f t="shared" si="4"/>
        <v>0</v>
      </c>
      <c r="W17" s="33">
        <f t="shared" si="2"/>
        <v>0</v>
      </c>
    </row>
    <row r="18" spans="1:23" ht="15">
      <c r="A18" s="34" t="s">
        <v>99</v>
      </c>
      <c r="B18" s="35" t="s">
        <v>86</v>
      </c>
      <c r="C18" s="31" t="s">
        <v>103</v>
      </c>
      <c r="D18" s="32">
        <v>10000</v>
      </c>
      <c r="E18" s="32">
        <v>0</v>
      </c>
      <c r="F18" s="32">
        <v>10000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10000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3">
        <f t="shared" si="2"/>
        <v>0</v>
      </c>
    </row>
    <row r="19" spans="1:23" ht="15">
      <c r="A19" s="40" t="s">
        <v>166</v>
      </c>
      <c r="B19" s="41"/>
      <c r="C19" s="31" t="s">
        <v>167</v>
      </c>
      <c r="D19" s="32"/>
      <c r="E19" s="32"/>
      <c r="F19" s="32"/>
      <c r="G19" s="32"/>
      <c r="H19" s="32"/>
      <c r="I19" s="32"/>
      <c r="J19" s="32"/>
      <c r="K19" s="32"/>
      <c r="L19" s="32">
        <f>L20</f>
        <v>49600</v>
      </c>
      <c r="M19" s="32">
        <f aca="true" t="shared" si="5" ref="M19:V19">M20</f>
        <v>0</v>
      </c>
      <c r="N19" s="32">
        <f t="shared" si="5"/>
        <v>6078.5</v>
      </c>
      <c r="O19" s="32">
        <f t="shared" si="5"/>
        <v>0</v>
      </c>
      <c r="P19" s="32">
        <f t="shared" si="5"/>
        <v>6078.5</v>
      </c>
      <c r="Q19" s="32">
        <f t="shared" si="5"/>
        <v>0</v>
      </c>
      <c r="R19" s="32">
        <f t="shared" si="5"/>
        <v>0</v>
      </c>
      <c r="S19" s="32">
        <f t="shared" si="5"/>
        <v>0</v>
      </c>
      <c r="T19" s="32">
        <f t="shared" si="5"/>
        <v>0</v>
      </c>
      <c r="U19" s="32">
        <f t="shared" si="5"/>
        <v>0</v>
      </c>
      <c r="V19" s="32">
        <f t="shared" si="5"/>
        <v>7078.5</v>
      </c>
      <c r="W19" s="33">
        <f t="shared" si="2"/>
        <v>14.271169354838708</v>
      </c>
    </row>
    <row r="20" spans="1:23" ht="15">
      <c r="A20" s="40" t="s">
        <v>168</v>
      </c>
      <c r="B20" s="41"/>
      <c r="C20" s="31" t="s">
        <v>169</v>
      </c>
      <c r="D20" s="32"/>
      <c r="E20" s="32"/>
      <c r="F20" s="32"/>
      <c r="G20" s="32"/>
      <c r="H20" s="32"/>
      <c r="I20" s="32"/>
      <c r="J20" s="32"/>
      <c r="K20" s="32"/>
      <c r="L20" s="32">
        <f>SUM(L21:L24)</f>
        <v>49600</v>
      </c>
      <c r="M20" s="32">
        <f aca="true" t="shared" si="6" ref="M20:V20">SUM(M21:M24)</f>
        <v>0</v>
      </c>
      <c r="N20" s="32">
        <f t="shared" si="6"/>
        <v>6078.5</v>
      </c>
      <c r="O20" s="32">
        <f t="shared" si="6"/>
        <v>0</v>
      </c>
      <c r="P20" s="32">
        <f t="shared" si="6"/>
        <v>6078.5</v>
      </c>
      <c r="Q20" s="32">
        <f t="shared" si="6"/>
        <v>0</v>
      </c>
      <c r="R20" s="32">
        <f t="shared" si="6"/>
        <v>0</v>
      </c>
      <c r="S20" s="32">
        <f t="shared" si="6"/>
        <v>0</v>
      </c>
      <c r="T20" s="32">
        <f t="shared" si="6"/>
        <v>0</v>
      </c>
      <c r="U20" s="32">
        <f t="shared" si="6"/>
        <v>0</v>
      </c>
      <c r="V20" s="32">
        <f t="shared" si="6"/>
        <v>7078.5</v>
      </c>
      <c r="W20" s="33">
        <f t="shared" si="2"/>
        <v>14.271169354838708</v>
      </c>
    </row>
    <row r="21" spans="1:23" ht="15">
      <c r="A21" s="34" t="s">
        <v>87</v>
      </c>
      <c r="B21" s="35" t="s">
        <v>86</v>
      </c>
      <c r="C21" s="31" t="s">
        <v>104</v>
      </c>
      <c r="D21" s="32">
        <v>35300</v>
      </c>
      <c r="E21" s="32">
        <v>0</v>
      </c>
      <c r="F21" s="32">
        <v>35300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33800</v>
      </c>
      <c r="M21" s="32">
        <v>0</v>
      </c>
      <c r="N21" s="32">
        <v>4438.16</v>
      </c>
      <c r="O21" s="32">
        <v>0</v>
      </c>
      <c r="P21" s="32">
        <v>4438.16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5438.16</v>
      </c>
      <c r="W21" s="33">
        <f t="shared" si="2"/>
        <v>16.08923076923077</v>
      </c>
    </row>
    <row r="22" spans="1:23" ht="15">
      <c r="A22" s="34" t="s">
        <v>89</v>
      </c>
      <c r="B22" s="35" t="s">
        <v>86</v>
      </c>
      <c r="C22" s="31" t="s">
        <v>105</v>
      </c>
      <c r="D22" s="32">
        <v>10700</v>
      </c>
      <c r="E22" s="32">
        <v>0</v>
      </c>
      <c r="F22" s="32">
        <v>10700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10200</v>
      </c>
      <c r="M22" s="32">
        <v>0</v>
      </c>
      <c r="N22" s="32">
        <v>1340.34</v>
      </c>
      <c r="O22" s="32">
        <v>0</v>
      </c>
      <c r="P22" s="32">
        <v>1340.34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1340.34</v>
      </c>
      <c r="W22" s="33">
        <f t="shared" si="2"/>
        <v>13.140588235294118</v>
      </c>
    </row>
    <row r="23" spans="1:23" ht="15">
      <c r="A23" s="34" t="s">
        <v>106</v>
      </c>
      <c r="B23" s="35" t="s">
        <v>86</v>
      </c>
      <c r="C23" s="31" t="s">
        <v>107</v>
      </c>
      <c r="D23" s="32">
        <v>1600</v>
      </c>
      <c r="E23" s="32">
        <v>0</v>
      </c>
      <c r="F23" s="32">
        <v>1600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1400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3">
        <f t="shared" si="2"/>
        <v>0</v>
      </c>
    </row>
    <row r="24" spans="1:23" ht="15">
      <c r="A24" s="34" t="s">
        <v>101</v>
      </c>
      <c r="B24" s="35" t="s">
        <v>86</v>
      </c>
      <c r="C24" s="31" t="s">
        <v>108</v>
      </c>
      <c r="D24" s="32">
        <v>5000</v>
      </c>
      <c r="E24" s="32">
        <v>0</v>
      </c>
      <c r="F24" s="32">
        <v>5000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4200</v>
      </c>
      <c r="M24" s="32">
        <v>0</v>
      </c>
      <c r="N24" s="32">
        <v>300</v>
      </c>
      <c r="O24" s="32">
        <v>0</v>
      </c>
      <c r="P24" s="32">
        <v>300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300</v>
      </c>
      <c r="W24" s="33">
        <f t="shared" si="2"/>
        <v>7.142857142857142</v>
      </c>
    </row>
    <row r="25" spans="1:23" ht="30">
      <c r="A25" s="40" t="s">
        <v>170</v>
      </c>
      <c r="B25" s="41"/>
      <c r="C25" s="31" t="s">
        <v>171</v>
      </c>
      <c r="D25" s="32"/>
      <c r="E25" s="32"/>
      <c r="F25" s="32"/>
      <c r="G25" s="32"/>
      <c r="H25" s="32"/>
      <c r="I25" s="32"/>
      <c r="J25" s="32"/>
      <c r="K25" s="32"/>
      <c r="L25" s="32">
        <f>L26</f>
        <v>80000</v>
      </c>
      <c r="M25" s="32">
        <f aca="true" t="shared" si="7" ref="M25:V25">M26</f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32">
        <f t="shared" si="7"/>
        <v>0</v>
      </c>
      <c r="R25" s="32">
        <f t="shared" si="7"/>
        <v>0</v>
      </c>
      <c r="S25" s="32">
        <f t="shared" si="7"/>
        <v>0</v>
      </c>
      <c r="T25" s="32">
        <f t="shared" si="7"/>
        <v>0</v>
      </c>
      <c r="U25" s="32">
        <f t="shared" si="7"/>
        <v>0</v>
      </c>
      <c r="V25" s="32">
        <f t="shared" si="7"/>
        <v>0</v>
      </c>
      <c r="W25" s="33">
        <f t="shared" si="2"/>
        <v>0</v>
      </c>
    </row>
    <row r="26" spans="1:23" ht="15">
      <c r="A26" s="42" t="s">
        <v>172</v>
      </c>
      <c r="B26" s="35"/>
      <c r="C26" s="31" t="s">
        <v>173</v>
      </c>
      <c r="D26" s="32"/>
      <c r="E26" s="32"/>
      <c r="F26" s="32"/>
      <c r="G26" s="32"/>
      <c r="H26" s="32"/>
      <c r="I26" s="32"/>
      <c r="J26" s="32"/>
      <c r="K26" s="32"/>
      <c r="L26" s="32">
        <f>SUM(L27:L28)</f>
        <v>80000</v>
      </c>
      <c r="M26" s="32">
        <f aca="true" t="shared" si="8" ref="M26:V26">SUM(M27:M28)</f>
        <v>0</v>
      </c>
      <c r="N26" s="32">
        <f t="shared" si="8"/>
        <v>0</v>
      </c>
      <c r="O26" s="32">
        <f t="shared" si="8"/>
        <v>0</v>
      </c>
      <c r="P26" s="32">
        <f t="shared" si="8"/>
        <v>0</v>
      </c>
      <c r="Q26" s="32">
        <f t="shared" si="8"/>
        <v>0</v>
      </c>
      <c r="R26" s="32">
        <f t="shared" si="8"/>
        <v>0</v>
      </c>
      <c r="S26" s="32">
        <f t="shared" si="8"/>
        <v>0</v>
      </c>
      <c r="T26" s="32">
        <f t="shared" si="8"/>
        <v>0</v>
      </c>
      <c r="U26" s="32">
        <f t="shared" si="8"/>
        <v>0</v>
      </c>
      <c r="V26" s="32">
        <f t="shared" si="8"/>
        <v>0</v>
      </c>
      <c r="W26" s="33">
        <f t="shared" si="2"/>
        <v>0</v>
      </c>
    </row>
    <row r="27" spans="1:23" ht="15">
      <c r="A27" s="34" t="s">
        <v>97</v>
      </c>
      <c r="B27" s="35" t="s">
        <v>86</v>
      </c>
      <c r="C27" s="31" t="s">
        <v>109</v>
      </c>
      <c r="D27" s="32">
        <v>72000</v>
      </c>
      <c r="E27" s="32">
        <v>0</v>
      </c>
      <c r="F27" s="32">
        <v>72000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72000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3">
        <f t="shared" si="2"/>
        <v>0</v>
      </c>
    </row>
    <row r="28" spans="1:23" ht="15">
      <c r="A28" s="34" t="s">
        <v>101</v>
      </c>
      <c r="B28" s="35" t="s">
        <v>86</v>
      </c>
      <c r="C28" s="31" t="s">
        <v>110</v>
      </c>
      <c r="D28" s="32">
        <v>8000</v>
      </c>
      <c r="E28" s="32">
        <v>0</v>
      </c>
      <c r="F28" s="32">
        <v>8000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8000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3">
        <f t="shared" si="2"/>
        <v>0</v>
      </c>
    </row>
    <row r="29" spans="1:23" ht="15">
      <c r="A29" s="40" t="s">
        <v>174</v>
      </c>
      <c r="B29" s="41"/>
      <c r="C29" s="31" t="s">
        <v>175</v>
      </c>
      <c r="D29" s="32"/>
      <c r="E29" s="32"/>
      <c r="F29" s="32"/>
      <c r="G29" s="32"/>
      <c r="H29" s="32"/>
      <c r="I29" s="32"/>
      <c r="J29" s="32"/>
      <c r="K29" s="32"/>
      <c r="L29" s="32">
        <f>L30</f>
        <v>551500</v>
      </c>
      <c r="M29" s="32">
        <f aca="true" t="shared" si="9" ref="M29:V29">M30</f>
        <v>0</v>
      </c>
      <c r="N29" s="32">
        <f t="shared" si="9"/>
        <v>0</v>
      </c>
      <c r="O29" s="32">
        <f t="shared" si="9"/>
        <v>0</v>
      </c>
      <c r="P29" s="32">
        <f t="shared" si="9"/>
        <v>0</v>
      </c>
      <c r="Q29" s="32">
        <f t="shared" si="9"/>
        <v>0</v>
      </c>
      <c r="R29" s="32">
        <f t="shared" si="9"/>
        <v>0</v>
      </c>
      <c r="S29" s="32">
        <f t="shared" si="9"/>
        <v>0</v>
      </c>
      <c r="T29" s="32">
        <f t="shared" si="9"/>
        <v>0</v>
      </c>
      <c r="U29" s="32">
        <f t="shared" si="9"/>
        <v>0</v>
      </c>
      <c r="V29" s="32">
        <f t="shared" si="9"/>
        <v>0</v>
      </c>
      <c r="W29" s="33">
        <f t="shared" si="2"/>
        <v>0</v>
      </c>
    </row>
    <row r="30" spans="1:23" ht="15">
      <c r="A30" s="40" t="s">
        <v>176</v>
      </c>
      <c r="B30" s="41"/>
      <c r="C30" s="31" t="s">
        <v>177</v>
      </c>
      <c r="D30" s="32"/>
      <c r="E30" s="32"/>
      <c r="F30" s="32"/>
      <c r="G30" s="32"/>
      <c r="H30" s="32"/>
      <c r="I30" s="32"/>
      <c r="J30" s="32"/>
      <c r="K30" s="32"/>
      <c r="L30" s="32">
        <f>L31</f>
        <v>551500</v>
      </c>
      <c r="M30" s="32">
        <f aca="true" t="shared" si="10" ref="M30:V30">M31</f>
        <v>0</v>
      </c>
      <c r="N30" s="32">
        <f t="shared" si="10"/>
        <v>0</v>
      </c>
      <c r="O30" s="32">
        <f t="shared" si="10"/>
        <v>0</v>
      </c>
      <c r="P30" s="32">
        <f t="shared" si="10"/>
        <v>0</v>
      </c>
      <c r="Q30" s="32">
        <f t="shared" si="10"/>
        <v>0</v>
      </c>
      <c r="R30" s="32">
        <f t="shared" si="10"/>
        <v>0</v>
      </c>
      <c r="S30" s="32">
        <f t="shared" si="10"/>
        <v>0</v>
      </c>
      <c r="T30" s="32">
        <f t="shared" si="10"/>
        <v>0</v>
      </c>
      <c r="U30" s="32">
        <f t="shared" si="10"/>
        <v>0</v>
      </c>
      <c r="V30" s="32">
        <f t="shared" si="10"/>
        <v>0</v>
      </c>
      <c r="W30" s="33">
        <f t="shared" si="2"/>
        <v>0</v>
      </c>
    </row>
    <row r="31" spans="1:23" ht="15">
      <c r="A31" s="34" t="s">
        <v>95</v>
      </c>
      <c r="B31" s="35" t="s">
        <v>86</v>
      </c>
      <c r="C31" s="31" t="s">
        <v>111</v>
      </c>
      <c r="D31" s="32">
        <v>551500</v>
      </c>
      <c r="E31" s="32">
        <v>0</v>
      </c>
      <c r="F31" s="32">
        <v>551500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551500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3">
        <f t="shared" si="2"/>
        <v>0</v>
      </c>
    </row>
    <row r="32" spans="1:23" ht="15">
      <c r="A32" s="40" t="s">
        <v>178</v>
      </c>
      <c r="B32" s="41"/>
      <c r="C32" s="31" t="s">
        <v>179</v>
      </c>
      <c r="D32" s="32"/>
      <c r="E32" s="32"/>
      <c r="F32" s="32"/>
      <c r="G32" s="32"/>
      <c r="H32" s="32"/>
      <c r="I32" s="32"/>
      <c r="J32" s="32"/>
      <c r="K32" s="32"/>
      <c r="L32" s="32">
        <f>L33</f>
        <v>176400</v>
      </c>
      <c r="M32" s="32">
        <f aca="true" t="shared" si="11" ref="M32:V32">M33</f>
        <v>0</v>
      </c>
      <c r="N32" s="32">
        <f t="shared" si="11"/>
        <v>49175.74</v>
      </c>
      <c r="O32" s="32">
        <f t="shared" si="11"/>
        <v>0</v>
      </c>
      <c r="P32" s="32">
        <f t="shared" si="11"/>
        <v>49175.74</v>
      </c>
      <c r="Q32" s="32">
        <f t="shared" si="11"/>
        <v>0</v>
      </c>
      <c r="R32" s="32">
        <f t="shared" si="11"/>
        <v>0</v>
      </c>
      <c r="S32" s="32">
        <f t="shared" si="11"/>
        <v>0</v>
      </c>
      <c r="T32" s="32">
        <f t="shared" si="11"/>
        <v>0</v>
      </c>
      <c r="U32" s="32">
        <f t="shared" si="11"/>
        <v>0</v>
      </c>
      <c r="V32" s="32">
        <f t="shared" si="11"/>
        <v>49175.74</v>
      </c>
      <c r="W32" s="33">
        <f t="shared" si="2"/>
        <v>27.877403628117914</v>
      </c>
    </row>
    <row r="33" spans="1:23" ht="15">
      <c r="A33" s="40" t="s">
        <v>180</v>
      </c>
      <c r="B33" s="41"/>
      <c r="C33" s="31" t="s">
        <v>181</v>
      </c>
      <c r="D33" s="32"/>
      <c r="E33" s="32"/>
      <c r="F33" s="32"/>
      <c r="G33" s="32"/>
      <c r="H33" s="32"/>
      <c r="I33" s="32"/>
      <c r="J33" s="32"/>
      <c r="K33" s="32"/>
      <c r="L33" s="32">
        <f>SUM(L34:L35)</f>
        <v>176400</v>
      </c>
      <c r="M33" s="32">
        <f aca="true" t="shared" si="12" ref="M33:V33">SUM(M34:M35)</f>
        <v>0</v>
      </c>
      <c r="N33" s="32">
        <f t="shared" si="12"/>
        <v>49175.74</v>
      </c>
      <c r="O33" s="32">
        <f t="shared" si="12"/>
        <v>0</v>
      </c>
      <c r="P33" s="32">
        <f t="shared" si="12"/>
        <v>49175.74</v>
      </c>
      <c r="Q33" s="32">
        <f t="shared" si="12"/>
        <v>0</v>
      </c>
      <c r="R33" s="32">
        <f t="shared" si="12"/>
        <v>0</v>
      </c>
      <c r="S33" s="32">
        <f t="shared" si="12"/>
        <v>0</v>
      </c>
      <c r="T33" s="32">
        <f t="shared" si="12"/>
        <v>0</v>
      </c>
      <c r="U33" s="32">
        <f t="shared" si="12"/>
        <v>0</v>
      </c>
      <c r="V33" s="32">
        <f t="shared" si="12"/>
        <v>49175.74</v>
      </c>
      <c r="W33" s="33">
        <f t="shared" si="2"/>
        <v>27.877403628117914</v>
      </c>
    </row>
    <row r="34" spans="1:23" ht="15">
      <c r="A34" s="34" t="s">
        <v>93</v>
      </c>
      <c r="B34" s="35" t="s">
        <v>86</v>
      </c>
      <c r="C34" s="31" t="s">
        <v>112</v>
      </c>
      <c r="D34" s="32">
        <v>161400</v>
      </c>
      <c r="E34" s="32">
        <v>0</v>
      </c>
      <c r="F34" s="32">
        <v>161400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161400</v>
      </c>
      <c r="M34" s="32">
        <v>0</v>
      </c>
      <c r="N34" s="32">
        <v>49175.74</v>
      </c>
      <c r="O34" s="32">
        <v>0</v>
      </c>
      <c r="P34" s="32">
        <v>49175.74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49175.74</v>
      </c>
      <c r="W34" s="33">
        <f t="shared" si="2"/>
        <v>30.468240396530362</v>
      </c>
    </row>
    <row r="35" spans="1:23" ht="15">
      <c r="A35" s="34" t="s">
        <v>95</v>
      </c>
      <c r="B35" s="35" t="s">
        <v>86</v>
      </c>
      <c r="C35" s="31" t="s">
        <v>113</v>
      </c>
      <c r="D35" s="32">
        <v>15000</v>
      </c>
      <c r="E35" s="32">
        <v>0</v>
      </c>
      <c r="F35" s="32">
        <v>15000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15000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3">
        <f t="shared" si="2"/>
        <v>0</v>
      </c>
    </row>
    <row r="36" spans="1:23" ht="15">
      <c r="A36" s="40" t="s">
        <v>182</v>
      </c>
      <c r="B36" s="41"/>
      <c r="C36" s="31" t="s">
        <v>183</v>
      </c>
      <c r="D36" s="32"/>
      <c r="E36" s="32"/>
      <c r="F36" s="32"/>
      <c r="G36" s="32"/>
      <c r="H36" s="32"/>
      <c r="I36" s="32"/>
      <c r="J36" s="32"/>
      <c r="K36" s="32"/>
      <c r="L36" s="32">
        <f>L37</f>
        <v>1224230</v>
      </c>
      <c r="M36" s="32">
        <f aca="true" t="shared" si="13" ref="M36:V36">M37</f>
        <v>0</v>
      </c>
      <c r="N36" s="32">
        <f t="shared" si="13"/>
        <v>302288.11</v>
      </c>
      <c r="O36" s="32">
        <f t="shared" si="13"/>
        <v>0</v>
      </c>
      <c r="P36" s="32">
        <f t="shared" si="13"/>
        <v>302288.11</v>
      </c>
      <c r="Q36" s="32">
        <f t="shared" si="13"/>
        <v>0</v>
      </c>
      <c r="R36" s="32">
        <f t="shared" si="13"/>
        <v>0</v>
      </c>
      <c r="S36" s="32">
        <f t="shared" si="13"/>
        <v>0</v>
      </c>
      <c r="T36" s="32">
        <f t="shared" si="13"/>
        <v>0</v>
      </c>
      <c r="U36" s="32">
        <f t="shared" si="13"/>
        <v>0</v>
      </c>
      <c r="V36" s="32">
        <f t="shared" si="13"/>
        <v>302288.11</v>
      </c>
      <c r="W36" s="33">
        <f t="shared" si="2"/>
        <v>24.69210115746224</v>
      </c>
    </row>
    <row r="37" spans="1:23" ht="15">
      <c r="A37" s="40" t="s">
        <v>184</v>
      </c>
      <c r="B37" s="41"/>
      <c r="C37" s="31" t="s">
        <v>185</v>
      </c>
      <c r="D37" s="32"/>
      <c r="E37" s="32"/>
      <c r="F37" s="32"/>
      <c r="G37" s="32"/>
      <c r="H37" s="32"/>
      <c r="I37" s="32"/>
      <c r="J37" s="32"/>
      <c r="K37" s="32"/>
      <c r="L37" s="32">
        <f>SUM(L38:L40)</f>
        <v>1224230</v>
      </c>
      <c r="M37" s="32">
        <f aca="true" t="shared" si="14" ref="M37:V37">SUM(M38:M40)</f>
        <v>0</v>
      </c>
      <c r="N37" s="32">
        <f t="shared" si="14"/>
        <v>302288.11</v>
      </c>
      <c r="O37" s="32">
        <f t="shared" si="14"/>
        <v>0</v>
      </c>
      <c r="P37" s="32">
        <f t="shared" si="14"/>
        <v>302288.11</v>
      </c>
      <c r="Q37" s="32">
        <f t="shared" si="14"/>
        <v>0</v>
      </c>
      <c r="R37" s="32">
        <f t="shared" si="14"/>
        <v>0</v>
      </c>
      <c r="S37" s="32">
        <f t="shared" si="14"/>
        <v>0</v>
      </c>
      <c r="T37" s="32">
        <f t="shared" si="14"/>
        <v>0</v>
      </c>
      <c r="U37" s="32">
        <f t="shared" si="14"/>
        <v>0</v>
      </c>
      <c r="V37" s="32">
        <f t="shared" si="14"/>
        <v>302288.11</v>
      </c>
      <c r="W37" s="33">
        <f t="shared" si="2"/>
        <v>24.69210115746224</v>
      </c>
    </row>
    <row r="38" spans="1:23" ht="15">
      <c r="A38" s="34" t="s">
        <v>91</v>
      </c>
      <c r="B38" s="35" t="s">
        <v>86</v>
      </c>
      <c r="C38" s="31" t="s">
        <v>114</v>
      </c>
      <c r="D38" s="32">
        <v>3200</v>
      </c>
      <c r="E38" s="32">
        <v>0</v>
      </c>
      <c r="F38" s="32">
        <v>3200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3200</v>
      </c>
      <c r="M38" s="32">
        <v>0</v>
      </c>
      <c r="N38" s="32">
        <v>3180.84</v>
      </c>
      <c r="O38" s="32">
        <v>0</v>
      </c>
      <c r="P38" s="32">
        <v>3180.84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3180.84</v>
      </c>
      <c r="W38" s="33">
        <f t="shared" si="2"/>
        <v>99.40125</v>
      </c>
    </row>
    <row r="39" spans="1:23" ht="15">
      <c r="A39" s="34" t="s">
        <v>93</v>
      </c>
      <c r="B39" s="35" t="s">
        <v>86</v>
      </c>
      <c r="C39" s="31" t="s">
        <v>115</v>
      </c>
      <c r="D39" s="32">
        <v>12200</v>
      </c>
      <c r="E39" s="32">
        <v>0</v>
      </c>
      <c r="F39" s="32">
        <v>12200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12200</v>
      </c>
      <c r="M39" s="32">
        <v>0</v>
      </c>
      <c r="N39" s="32">
        <v>12107.27</v>
      </c>
      <c r="O39" s="32">
        <v>0</v>
      </c>
      <c r="P39" s="32">
        <v>12107.27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12107.27</v>
      </c>
      <c r="W39" s="33">
        <f t="shared" si="2"/>
        <v>99.23991803278689</v>
      </c>
    </row>
    <row r="40" spans="1:23" ht="30">
      <c r="A40" s="34" t="s">
        <v>116</v>
      </c>
      <c r="B40" s="35" t="s">
        <v>86</v>
      </c>
      <c r="C40" s="31" t="s">
        <v>117</v>
      </c>
      <c r="D40" s="32">
        <v>1208830</v>
      </c>
      <c r="E40" s="32">
        <v>0</v>
      </c>
      <c r="F40" s="32">
        <v>1208830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1208830</v>
      </c>
      <c r="M40" s="32">
        <v>0</v>
      </c>
      <c r="N40" s="32">
        <v>287000</v>
      </c>
      <c r="O40" s="32">
        <v>0</v>
      </c>
      <c r="P40" s="32">
        <v>287000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287000</v>
      </c>
      <c r="W40" s="33">
        <f t="shared" si="2"/>
        <v>23.741965371474897</v>
      </c>
    </row>
    <row r="41" spans="1:23" ht="15">
      <c r="A41" s="40" t="s">
        <v>186</v>
      </c>
      <c r="B41" s="41"/>
      <c r="C41" s="31" t="s">
        <v>187</v>
      </c>
      <c r="D41" s="32"/>
      <c r="E41" s="32"/>
      <c r="F41" s="32"/>
      <c r="G41" s="32"/>
      <c r="H41" s="32"/>
      <c r="I41" s="32"/>
      <c r="J41" s="32"/>
      <c r="K41" s="32"/>
      <c r="L41" s="32">
        <f>L42</f>
        <v>795460</v>
      </c>
      <c r="M41" s="32">
        <f aca="true" t="shared" si="15" ref="M41:V41">M42</f>
        <v>0</v>
      </c>
      <c r="N41" s="32">
        <f t="shared" si="15"/>
        <v>0</v>
      </c>
      <c r="O41" s="32">
        <f t="shared" si="15"/>
        <v>0</v>
      </c>
      <c r="P41" s="32">
        <f t="shared" si="15"/>
        <v>0</v>
      </c>
      <c r="Q41" s="32">
        <f t="shared" si="15"/>
        <v>0</v>
      </c>
      <c r="R41" s="32">
        <f t="shared" si="15"/>
        <v>0</v>
      </c>
      <c r="S41" s="32">
        <f t="shared" si="15"/>
        <v>0</v>
      </c>
      <c r="T41" s="32">
        <f t="shared" si="15"/>
        <v>0</v>
      </c>
      <c r="U41" s="32">
        <f t="shared" si="15"/>
        <v>0</v>
      </c>
      <c r="V41" s="32">
        <f t="shared" si="15"/>
        <v>0</v>
      </c>
      <c r="W41" s="33">
        <f t="shared" si="2"/>
        <v>0</v>
      </c>
    </row>
    <row r="42" spans="1:23" ht="15">
      <c r="A42" s="40" t="s">
        <v>188</v>
      </c>
      <c r="B42" s="41"/>
      <c r="C42" s="31" t="s">
        <v>189</v>
      </c>
      <c r="D42" s="32"/>
      <c r="E42" s="32"/>
      <c r="F42" s="32"/>
      <c r="G42" s="32"/>
      <c r="H42" s="32"/>
      <c r="I42" s="32"/>
      <c r="J42" s="32"/>
      <c r="K42" s="32"/>
      <c r="L42" s="32">
        <f>L43</f>
        <v>795460</v>
      </c>
      <c r="M42" s="32">
        <f aca="true" t="shared" si="16" ref="M42:V42">M43</f>
        <v>0</v>
      </c>
      <c r="N42" s="32">
        <f t="shared" si="16"/>
        <v>0</v>
      </c>
      <c r="O42" s="32">
        <f t="shared" si="16"/>
        <v>0</v>
      </c>
      <c r="P42" s="32">
        <f t="shared" si="16"/>
        <v>0</v>
      </c>
      <c r="Q42" s="32">
        <f t="shared" si="16"/>
        <v>0</v>
      </c>
      <c r="R42" s="32">
        <f t="shared" si="16"/>
        <v>0</v>
      </c>
      <c r="S42" s="32">
        <f t="shared" si="16"/>
        <v>0</v>
      </c>
      <c r="T42" s="32">
        <f t="shared" si="16"/>
        <v>0</v>
      </c>
      <c r="U42" s="32">
        <f t="shared" si="16"/>
        <v>0</v>
      </c>
      <c r="V42" s="32">
        <f t="shared" si="16"/>
        <v>0</v>
      </c>
      <c r="W42" s="33">
        <f t="shared" si="2"/>
        <v>0</v>
      </c>
    </row>
    <row r="43" spans="1:23" ht="15">
      <c r="A43" s="34" t="s">
        <v>118</v>
      </c>
      <c r="B43" s="35" t="s">
        <v>86</v>
      </c>
      <c r="C43" s="31" t="s">
        <v>119</v>
      </c>
      <c r="D43" s="32">
        <v>795460</v>
      </c>
      <c r="E43" s="32">
        <v>0</v>
      </c>
      <c r="F43" s="32">
        <v>795460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795460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3">
        <f t="shared" si="2"/>
        <v>0</v>
      </c>
    </row>
    <row r="44" spans="1:23" ht="15">
      <c r="A44" s="40" t="s">
        <v>190</v>
      </c>
      <c r="B44" s="41"/>
      <c r="C44" s="31" t="s">
        <v>191</v>
      </c>
      <c r="D44" s="32"/>
      <c r="E44" s="32"/>
      <c r="F44" s="32"/>
      <c r="G44" s="32"/>
      <c r="H44" s="32"/>
      <c r="I44" s="32"/>
      <c r="J44" s="32"/>
      <c r="K44" s="32"/>
      <c r="L44" s="32">
        <f>L45</f>
        <v>22600</v>
      </c>
      <c r="M44" s="32">
        <f aca="true" t="shared" si="17" ref="M44:V44">M45</f>
        <v>0</v>
      </c>
      <c r="N44" s="32">
        <f t="shared" si="17"/>
        <v>0</v>
      </c>
      <c r="O44" s="32">
        <f t="shared" si="17"/>
        <v>0</v>
      </c>
      <c r="P44" s="32">
        <f t="shared" si="17"/>
        <v>0</v>
      </c>
      <c r="Q44" s="32">
        <f t="shared" si="17"/>
        <v>0</v>
      </c>
      <c r="R44" s="32">
        <f t="shared" si="17"/>
        <v>0</v>
      </c>
      <c r="S44" s="32">
        <f t="shared" si="17"/>
        <v>0</v>
      </c>
      <c r="T44" s="32">
        <f t="shared" si="17"/>
        <v>0</v>
      </c>
      <c r="U44" s="32">
        <f t="shared" si="17"/>
        <v>0</v>
      </c>
      <c r="V44" s="32">
        <f t="shared" si="17"/>
        <v>0</v>
      </c>
      <c r="W44" s="33">
        <f t="shared" si="2"/>
        <v>0</v>
      </c>
    </row>
    <row r="45" spans="1:23" ht="15">
      <c r="A45" s="40" t="s">
        <v>192</v>
      </c>
      <c r="B45" s="41"/>
      <c r="C45" s="31" t="s">
        <v>193</v>
      </c>
      <c r="D45" s="32"/>
      <c r="E45" s="32"/>
      <c r="F45" s="32"/>
      <c r="G45" s="32"/>
      <c r="H45" s="32"/>
      <c r="I45" s="32"/>
      <c r="J45" s="32"/>
      <c r="K45" s="32"/>
      <c r="L45" s="32">
        <f>L46</f>
        <v>22600</v>
      </c>
      <c r="M45" s="32">
        <f aca="true" t="shared" si="18" ref="M45:V45">M46</f>
        <v>0</v>
      </c>
      <c r="N45" s="32">
        <f t="shared" si="18"/>
        <v>0</v>
      </c>
      <c r="O45" s="32">
        <f t="shared" si="18"/>
        <v>0</v>
      </c>
      <c r="P45" s="32">
        <f t="shared" si="18"/>
        <v>0</v>
      </c>
      <c r="Q45" s="32">
        <f t="shared" si="18"/>
        <v>0</v>
      </c>
      <c r="R45" s="32">
        <f t="shared" si="18"/>
        <v>0</v>
      </c>
      <c r="S45" s="32">
        <f t="shared" si="18"/>
        <v>0</v>
      </c>
      <c r="T45" s="32">
        <f t="shared" si="18"/>
        <v>0</v>
      </c>
      <c r="U45" s="32">
        <f t="shared" si="18"/>
        <v>0</v>
      </c>
      <c r="V45" s="32">
        <f t="shared" si="18"/>
        <v>0</v>
      </c>
      <c r="W45" s="33">
        <f t="shared" si="2"/>
        <v>0</v>
      </c>
    </row>
    <row r="46" spans="1:23" ht="15">
      <c r="A46" s="34" t="s">
        <v>99</v>
      </c>
      <c r="B46" s="35" t="s">
        <v>86</v>
      </c>
      <c r="C46" s="31" t="s">
        <v>120</v>
      </c>
      <c r="D46" s="32">
        <v>22600</v>
      </c>
      <c r="E46" s="32">
        <v>0</v>
      </c>
      <c r="F46" s="32">
        <v>22600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22600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3">
        <f t="shared" si="2"/>
        <v>0</v>
      </c>
    </row>
    <row r="47" spans="1:23" ht="15">
      <c r="A47" s="30" t="s">
        <v>121</v>
      </c>
      <c r="B47" s="31" t="s">
        <v>122</v>
      </c>
      <c r="C47" s="31" t="s">
        <v>54</v>
      </c>
      <c r="D47" s="32">
        <v>186000</v>
      </c>
      <c r="E47" s="32">
        <v>0</v>
      </c>
      <c r="F47" s="32">
        <v>186000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186000</v>
      </c>
      <c r="M47" s="32">
        <v>0</v>
      </c>
      <c r="N47" s="32">
        <v>179928.85</v>
      </c>
      <c r="O47" s="32">
        <v>0</v>
      </c>
      <c r="P47" s="32">
        <v>179928.85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3">
        <f t="shared" si="2"/>
        <v>0</v>
      </c>
    </row>
    <row r="48" spans="1:2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36" customHeight="1">
      <c r="A49" s="51"/>
      <c r="B49" s="51"/>
      <c r="C49" s="51"/>
      <c r="D49" s="51"/>
      <c r="E49" s="51"/>
      <c r="F49" s="51"/>
      <c r="G49" s="2"/>
      <c r="H49" s="2"/>
      <c r="I49" s="2"/>
      <c r="J49" s="2"/>
      <c r="K49" s="3"/>
      <c r="L49" s="1"/>
      <c r="M49" s="1"/>
      <c r="N49" s="1"/>
      <c r="O49" s="1"/>
      <c r="P49" s="1"/>
      <c r="Q49" s="3"/>
      <c r="R49" s="3"/>
      <c r="S49" s="3"/>
      <c r="T49" s="1"/>
      <c r="U49" s="1"/>
      <c r="V49" s="1"/>
      <c r="W49" s="1"/>
    </row>
  </sheetData>
  <sheetProtection/>
  <mergeCells count="7">
    <mergeCell ref="A49:F49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L13" sqref="L13:V13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5.7109375" style="0" hidden="1" customWidth="1"/>
    <col min="5" max="5" width="6.57421875" style="0" hidden="1" customWidth="1"/>
    <col min="6" max="8" width="15.7109375" style="0" hidden="1" customWidth="1"/>
    <col min="9" max="9" width="10.28125" style="0" hidden="1" customWidth="1"/>
    <col min="10" max="11" width="15.7109375" style="0" hidden="1" customWidth="1"/>
    <col min="12" max="12" width="15.7109375" style="0" customWidth="1"/>
    <col min="13" max="13" width="11.57421875" style="0" hidden="1" customWidth="1"/>
    <col min="14" max="16" width="15.7109375" style="0" hidden="1" customWidth="1"/>
    <col min="17" max="17" width="2.7109375" style="0" hidden="1" customWidth="1"/>
    <col min="18" max="21" width="15.7109375" style="0" hidden="1" customWidth="1"/>
    <col min="22" max="22" width="15.7109375" style="0" customWidth="1"/>
    <col min="23" max="23" width="12.140625" style="0" customWidth="1"/>
  </cols>
  <sheetData>
    <row r="1" spans="1:23" ht="15.75" customHeight="1">
      <c r="A1" s="57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2"/>
      <c r="U1" s="12"/>
      <c r="V1" s="12"/>
      <c r="W1" s="12"/>
    </row>
    <row r="2" spans="1:23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41.25" customHeight="1">
      <c r="A3" s="58" t="s">
        <v>16</v>
      </c>
      <c r="B3" s="43" t="s">
        <v>17</v>
      </c>
      <c r="C3" s="43" t="s">
        <v>124</v>
      </c>
      <c r="D3" s="45" t="s">
        <v>19</v>
      </c>
      <c r="E3" s="46"/>
      <c r="F3" s="46"/>
      <c r="G3" s="46"/>
      <c r="H3" s="46"/>
      <c r="I3" s="46"/>
      <c r="J3" s="46"/>
      <c r="K3" s="46"/>
      <c r="L3" s="46"/>
      <c r="M3" s="47"/>
      <c r="N3" s="48" t="s">
        <v>20</v>
      </c>
      <c r="O3" s="49"/>
      <c r="P3" s="49"/>
      <c r="Q3" s="49"/>
      <c r="R3" s="49"/>
      <c r="S3" s="49"/>
      <c r="T3" s="49"/>
      <c r="U3" s="49"/>
      <c r="V3" s="49"/>
      <c r="W3" s="50"/>
    </row>
    <row r="4" spans="1:23" ht="20.25" customHeight="1" hidden="1">
      <c r="A4" s="59"/>
      <c r="B4" s="44"/>
      <c r="C4" s="44"/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9" t="s">
        <v>26</v>
      </c>
      <c r="J4" s="29" t="s">
        <v>27</v>
      </c>
      <c r="K4" s="29" t="s">
        <v>28</v>
      </c>
      <c r="L4" s="29" t="s">
        <v>29</v>
      </c>
      <c r="M4" s="28" t="s">
        <v>30</v>
      </c>
      <c r="N4" s="28" t="s">
        <v>21</v>
      </c>
      <c r="O4" s="28" t="s">
        <v>22</v>
      </c>
      <c r="P4" s="28" t="s">
        <v>31</v>
      </c>
      <c r="Q4" s="28" t="s">
        <v>24</v>
      </c>
      <c r="R4" s="28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8" t="s">
        <v>30</v>
      </c>
    </row>
    <row r="5" spans="1:23" ht="18" customHeight="1" thickBot="1">
      <c r="A5" s="36" t="s">
        <v>32</v>
      </c>
      <c r="B5" s="37" t="s">
        <v>33</v>
      </c>
      <c r="C5" s="37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  <c r="L5" s="29">
        <v>4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>
        <v>5</v>
      </c>
      <c r="W5" s="29">
        <v>6</v>
      </c>
    </row>
    <row r="6" spans="1:23" ht="30">
      <c r="A6" s="30" t="s">
        <v>125</v>
      </c>
      <c r="B6" s="31" t="s">
        <v>126</v>
      </c>
      <c r="C6" s="31" t="s">
        <v>54</v>
      </c>
      <c r="D6" s="32">
        <v>15400</v>
      </c>
      <c r="E6" s="32">
        <v>0</v>
      </c>
      <c r="F6" s="32">
        <v>15400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f>L9</f>
        <v>-115200</v>
      </c>
      <c r="M6" s="32">
        <f aca="true" t="shared" si="0" ref="M6:V6">M9</f>
        <v>0</v>
      </c>
      <c r="N6" s="32">
        <f t="shared" si="0"/>
        <v>-179928.84999999998</v>
      </c>
      <c r="O6" s="32">
        <f t="shared" si="0"/>
        <v>0</v>
      </c>
      <c r="P6" s="32">
        <f t="shared" si="0"/>
        <v>-179928.84999999998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-185529.43999999994</v>
      </c>
      <c r="W6" s="32">
        <v>0</v>
      </c>
    </row>
    <row r="7" spans="1:23" ht="45">
      <c r="A7" s="30" t="s">
        <v>127</v>
      </c>
      <c r="B7" s="31" t="s">
        <v>128</v>
      </c>
      <c r="C7" s="31" t="s">
        <v>54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30">
      <c r="A8" s="30" t="s">
        <v>129</v>
      </c>
      <c r="B8" s="31" t="s">
        <v>130</v>
      </c>
      <c r="C8" s="31" t="s">
        <v>54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131</v>
      </c>
      <c r="B9" s="31" t="s">
        <v>132</v>
      </c>
      <c r="C9" s="31"/>
      <c r="D9" s="32">
        <v>15400</v>
      </c>
      <c r="E9" s="32">
        <v>0</v>
      </c>
      <c r="F9" s="32">
        <v>15400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f>L10+L13</f>
        <v>-115200</v>
      </c>
      <c r="M9" s="32">
        <f aca="true" t="shared" si="1" ref="M9:V9">M10+M13</f>
        <v>0</v>
      </c>
      <c r="N9" s="32">
        <f t="shared" si="1"/>
        <v>-179928.84999999998</v>
      </c>
      <c r="O9" s="32">
        <f t="shared" si="1"/>
        <v>0</v>
      </c>
      <c r="P9" s="32">
        <f t="shared" si="1"/>
        <v>-179928.84999999998</v>
      </c>
      <c r="Q9" s="32">
        <f t="shared" si="1"/>
        <v>0</v>
      </c>
      <c r="R9" s="32">
        <f t="shared" si="1"/>
        <v>0</v>
      </c>
      <c r="S9" s="32">
        <f t="shared" si="1"/>
        <v>0</v>
      </c>
      <c r="T9" s="32">
        <f t="shared" si="1"/>
        <v>0</v>
      </c>
      <c r="U9" s="32">
        <f t="shared" si="1"/>
        <v>0</v>
      </c>
      <c r="V9" s="32">
        <f t="shared" si="1"/>
        <v>-185529.43999999994</v>
      </c>
      <c r="W9" s="32">
        <v>0</v>
      </c>
    </row>
    <row r="10" spans="1:23" ht="15">
      <c r="A10" s="30" t="s">
        <v>133</v>
      </c>
      <c r="B10" s="31" t="s">
        <v>134</v>
      </c>
      <c r="C10" s="31"/>
      <c r="D10" s="32">
        <v>-3541690</v>
      </c>
      <c r="E10" s="32">
        <v>0</v>
      </c>
      <c r="F10" s="32">
        <v>-3541690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f>L11+L12</f>
        <v>-3672290</v>
      </c>
      <c r="M10" s="32">
        <f aca="true" t="shared" si="2" ref="M10:V10">M11+M12</f>
        <v>0</v>
      </c>
      <c r="N10" s="32">
        <f t="shared" si="2"/>
        <v>-670803.5</v>
      </c>
      <c r="O10" s="32">
        <f t="shared" si="2"/>
        <v>0</v>
      </c>
      <c r="P10" s="32">
        <f t="shared" si="2"/>
        <v>-670803.5</v>
      </c>
      <c r="Q10" s="32">
        <f t="shared" si="2"/>
        <v>0</v>
      </c>
      <c r="R10" s="32">
        <f t="shared" si="2"/>
        <v>0</v>
      </c>
      <c r="S10" s="32">
        <f t="shared" si="2"/>
        <v>0</v>
      </c>
      <c r="T10" s="32">
        <f t="shared" si="2"/>
        <v>0</v>
      </c>
      <c r="U10" s="32">
        <f t="shared" si="2"/>
        <v>0</v>
      </c>
      <c r="V10" s="32">
        <f t="shared" si="2"/>
        <v>-677404.09</v>
      </c>
      <c r="W10" s="32">
        <v>0</v>
      </c>
    </row>
    <row r="11" spans="1:23" ht="30">
      <c r="A11" s="34" t="s">
        <v>135</v>
      </c>
      <c r="B11" s="35" t="s">
        <v>134</v>
      </c>
      <c r="C11" s="31" t="s">
        <v>136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-670803.5</v>
      </c>
      <c r="O11" s="32">
        <v>0</v>
      </c>
      <c r="P11" s="32">
        <v>-670803.5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</row>
    <row r="12" spans="1:23" ht="30">
      <c r="A12" s="34" t="s">
        <v>137</v>
      </c>
      <c r="B12" s="35" t="s">
        <v>134</v>
      </c>
      <c r="C12" s="31" t="s">
        <v>138</v>
      </c>
      <c r="D12" s="32">
        <v>-3541690</v>
      </c>
      <c r="E12" s="32">
        <v>0</v>
      </c>
      <c r="F12" s="32">
        <v>-3541690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-3672290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-677404.09</v>
      </c>
      <c r="W12" s="32">
        <v>0</v>
      </c>
    </row>
    <row r="13" spans="1:23" ht="15">
      <c r="A13" s="30" t="s">
        <v>139</v>
      </c>
      <c r="B13" s="31" t="s">
        <v>140</v>
      </c>
      <c r="C13" s="31"/>
      <c r="D13" s="32">
        <v>3557090</v>
      </c>
      <c r="E13" s="32">
        <v>0</v>
      </c>
      <c r="F13" s="32">
        <v>3557090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f>L14+L15</f>
        <v>3557090</v>
      </c>
      <c r="M13" s="32">
        <f aca="true" t="shared" si="3" ref="M13:V13">M14+M15</f>
        <v>0</v>
      </c>
      <c r="N13" s="32">
        <f t="shared" si="3"/>
        <v>490874.65</v>
      </c>
      <c r="O13" s="32">
        <f t="shared" si="3"/>
        <v>0</v>
      </c>
      <c r="P13" s="32">
        <f t="shared" si="3"/>
        <v>490874.65</v>
      </c>
      <c r="Q13" s="32">
        <f t="shared" si="3"/>
        <v>0</v>
      </c>
      <c r="R13" s="32">
        <f t="shared" si="3"/>
        <v>0</v>
      </c>
      <c r="S13" s="32">
        <f t="shared" si="3"/>
        <v>0</v>
      </c>
      <c r="T13" s="32">
        <f t="shared" si="3"/>
        <v>0</v>
      </c>
      <c r="U13" s="32">
        <f t="shared" si="3"/>
        <v>0</v>
      </c>
      <c r="V13" s="32">
        <f t="shared" si="3"/>
        <v>491874.65</v>
      </c>
      <c r="W13" s="32">
        <v>0</v>
      </c>
    </row>
    <row r="14" spans="1:23" ht="30">
      <c r="A14" s="34" t="s">
        <v>141</v>
      </c>
      <c r="B14" s="35" t="s">
        <v>140</v>
      </c>
      <c r="C14" s="31" t="s">
        <v>142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490874.65</v>
      </c>
      <c r="O14" s="32">
        <v>0</v>
      </c>
      <c r="P14" s="32">
        <v>490874.65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</row>
    <row r="15" spans="1:23" ht="30">
      <c r="A15" s="34" t="s">
        <v>143</v>
      </c>
      <c r="B15" s="35" t="s">
        <v>140</v>
      </c>
      <c r="C15" s="31" t="s">
        <v>144</v>
      </c>
      <c r="D15" s="32">
        <v>3557090</v>
      </c>
      <c r="E15" s="32">
        <v>0</v>
      </c>
      <c r="F15" s="32">
        <v>3557090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3557090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491874.65</v>
      </c>
      <c r="W15" s="32">
        <v>0</v>
      </c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6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3"/>
      <c r="L17" s="1"/>
      <c r="M17" s="1"/>
      <c r="N17" s="1"/>
      <c r="O17" s="1"/>
      <c r="P17" s="1"/>
      <c r="Q17" s="1"/>
      <c r="R17" s="1"/>
      <c r="S17" s="3"/>
      <c r="T17" s="1"/>
      <c r="U17" s="1"/>
      <c r="V17" s="1"/>
      <c r="W17" s="1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2012-04-10T11:11:19Z</cp:lastPrinted>
  <dcterms:created xsi:type="dcterms:W3CDTF">2012-04-02T06:17:26Z</dcterms:created>
  <dcterms:modified xsi:type="dcterms:W3CDTF">2012-04-27T05:24:27Z</dcterms:modified>
  <cp:category/>
  <cp:version/>
  <cp:contentType/>
  <cp:contentStatus/>
</cp:coreProperties>
</file>