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</sheets>
  <definedNames/>
  <calcPr fullCalcOnLoad="1"/>
</workbook>
</file>

<file path=xl/sharedStrings.xml><?xml version="1.0" encoding="utf-8"?>
<sst xmlns="http://schemas.openxmlformats.org/spreadsheetml/2006/main" count="336" uniqueCount="187">
  <si>
    <t>КОДЫ</t>
  </si>
  <si>
    <t>на 01.02.2012</t>
  </si>
  <si>
    <t>Форма по ОКУД</t>
  </si>
  <si>
    <t>0503317</t>
  </si>
  <si>
    <t>Наименование финансового органа:</t>
  </si>
  <si>
    <t>Дата</t>
  </si>
  <si>
    <t>01.02.2012</t>
  </si>
  <si>
    <t>Финансовый отдел администрации Красноармейского района Чувашской Республики</t>
  </si>
  <si>
    <t>Наименование бюджета:</t>
  </si>
  <si>
    <t>по ОКПО</t>
  </si>
  <si>
    <t>Периодичность: месячная</t>
  </si>
  <si>
    <t>Единица измерения: руб.</t>
  </si>
  <si>
    <t>по ОКУД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</si>
  <si>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</si>
  <si>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</si>
  <si>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</si>
  <si>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</si>
  <si>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</si>
  <si>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</si>
  <si>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</si>
  <si>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</si>
  <si>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</si>
  <si>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</si>
  <si>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</si>
  <si>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</si>
  <si>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</si>
  <si>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</si>
  <si>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</si>
  <si>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</si>
  <si>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</si>
  <si>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</si>
  <si>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</si>
  <si>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</si>
  <si>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</si>
  <si>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</si>
  <si>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</si>
  <si>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</si>
  <si>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</si>
  <si>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</si>
  <si>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</si>
  <si>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</si>
  <si>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</si>
  <si>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</si>
  <si>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</si>
  <si>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</si>
  <si>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</si>
  <si>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</si>
  <si>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</si>
  <si>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</si>
  <si>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</si>
  <si>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</si>
  <si>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</si>
  <si>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</si>
  <si>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</si>
  <si>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</si>
  <si>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полученных 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</si>
  <si>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00010102010010000110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</si>
  <si>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</si>
  <si>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</si>
  <si>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</si>
  <si>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</si>
  <si>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</si>
  <si>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</si>
  <si>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</si>
  <si>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</si>
  <si>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</si>
  <si>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</si>
  <si>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</si>
  <si>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</si>
  <si>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</si>
  <si>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</si>
  <si>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</si>
  <si>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</si>
  <si>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</si>
  <si>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</si>
  <si>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</si>
  <si>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</si>
  <si>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</si>
  <si>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</si>
  <si>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</si>
  <si>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</si>
  <si>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2. РАСХОДЫ БЮДЖЕТА</t>
  </si>
  <si>
    <t>Код расхода по бюджетной классификации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</si>
  <si>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</si>
  <si>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</si>
  <si>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</si>
  <si>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</si>
  <si>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</si>
  <si>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</si>
  <si>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</si>
  <si>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</si>
  <si>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</si>
  <si>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</si>
  <si>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</si>
  <si>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</si>
  <si>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</si>
  <si>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</si>
  <si>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</si>
  <si>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</si>
  <si>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материальных запасов</t>
  </si>
  <si>
    <t>00001040000000000340</t>
  </si>
  <si>
    <t>00001110000000000290</t>
  </si>
  <si>
    <t>00002030000000000211</t>
  </si>
  <si>
    <t>00002030000000000213</t>
  </si>
  <si>
    <t xml:space="preserve">    Транспортные услуги</t>
  </si>
  <si>
    <t>00002030000000000222</t>
  </si>
  <si>
    <t>00002030000000000340</t>
  </si>
  <si>
    <t>00003100000000000226</t>
  </si>
  <si>
    <t>00003100000000000340</t>
  </si>
  <si>
    <t>00004090000000000225</t>
  </si>
  <si>
    <t>00005030000000000223</t>
  </si>
  <si>
    <t>00005030000000000225</t>
  </si>
  <si>
    <t xml:space="preserve">    Безвозмездные перечисления государственным и муниципальным организациям</t>
  </si>
  <si>
    <t>00008010000000000241</t>
  </si>
  <si>
    <t xml:space="preserve">    Пособия по социальной помощи населению</t>
  </si>
  <si>
    <t>00010030000000000262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</si>
  <si>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</si>
  <si>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</si>
  <si>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</si>
  <si>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</si>
  <si>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</si>
  <si>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</si>
  <si>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</si>
  <si>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</si>
  <si>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</si>
  <si>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</si>
  <si>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</si>
  <si>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</si>
  <si>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</si>
  <si>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</si>
  <si>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</si>
  <si>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поселений</t>
  </si>
  <si>
    <t>00001050201100000510</t>
  </si>
  <si>
    <t xml:space="preserve">    Увеличение остаков прочих денежных средств ФБ (092)</t>
  </si>
  <si>
    <t>09208020100010000510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</si>
  <si>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</si>
  <si>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</si>
  <si>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поселений</t>
  </si>
  <si>
    <t>00001050201100000610</t>
  </si>
  <si>
    <t xml:space="preserve">    Уменьшение проч.остат.ден.ср. мнстных  бюджетов РФ</t>
  </si>
  <si>
    <t>09208020100030000610</t>
  </si>
  <si>
    <t>%</t>
  </si>
  <si>
    <t>Налоговые и неналоговые доходы</t>
  </si>
  <si>
    <t xml:space="preserve">    Налог на доходы физических лиц </t>
  </si>
  <si>
    <t>Налоговые доходы</t>
  </si>
  <si>
    <t xml:space="preserve">    Земельный налог</t>
  </si>
  <si>
    <t>НЕНАЛОГОВЫЕ ДОХОДЫ</t>
  </si>
  <si>
    <t>БЕЗВОЗМЕЗДНЫЕ ПЕРЕЧИСЛЕНИЯ</t>
  </si>
  <si>
    <t>ОТЧЕТ ОБ ИСПОЛНЕНИИ БЮДЖЕТА БОЛЬШЕШАТЬМИНСКОГО СЕЛЬСКОГО ПОСЕЛЕНИЯ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</si>
  <si>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</si>
  <si>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</si>
  <si>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</si>
  <si>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</si>
  <si>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</si>
  <si>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</si>
  <si>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</si>
  <si>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</si>
  <si>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</si>
  <si>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</si>
  <si>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</si>
  <si>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</si>
  <si>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</si>
  <si>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</si>
  <si>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</si>
  <si>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</si>
  <si>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</si>
  <si>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</si>
  <si>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</si>
  <si>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</si>
  <si>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</si>
  <si>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</si>
  <si>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 xml:space="preserve">Культура и кинематография </t>
  </si>
  <si>
    <t>0800</t>
  </si>
  <si>
    <t>0801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</si>
  <si>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</si>
  <si>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</si>
  <si>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</si>
  <si>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</si>
  <si>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</si>
  <si>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</si>
  <si>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</si>
  <si>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</si>
  <si>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00010102010000000110</t>
  </si>
  <si>
    <t>00010503000000000110</t>
  </si>
  <si>
    <t>00010606000000000110</t>
  </si>
  <si>
    <t>00010000000000000120</t>
  </si>
  <si>
    <t>00020200000000000151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</si>
</sst>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5" fillId="33" borderId="0" xfId="0" applyFont="1" applyFill="1" applyAlignment="1">
      <alignment wrapText="1"/>
    </xf>
    <xf numFmtId="0" fontId="37" fillId="0" borderId="0" xfId="0" applyFont="1" applyAlignment="1">
      <alignment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vertical="top" wrapText="1"/>
    </xf>
    <xf numFmtId="49" fontId="8" fillId="33" borderId="0" xfId="0" applyNumberFormat="1" applyFont="1" applyFill="1" applyAlignment="1">
      <alignment vertical="top" wrapText="1"/>
    </xf>
    <xf numFmtId="0" fontId="11" fillId="33" borderId="0" xfId="0" applyFont="1" applyFill="1" applyAlignment="1">
      <alignment/>
    </xf>
    <xf numFmtId="0" fontId="8" fillId="33" borderId="0" xfId="0" applyFont="1" applyFill="1" applyAlignment="1">
      <alignment vertical="center" wrapText="1"/>
    </xf>
    <xf numFmtId="0" fontId="9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wrapText="1"/>
    </xf>
    <xf numFmtId="0" fontId="10" fillId="33" borderId="11" xfId="0" applyFont="1" applyFill="1" applyBorder="1" applyAlignment="1">
      <alignment horizontal="center" vertical="center" shrinkToFit="1"/>
    </xf>
    <xf numFmtId="49" fontId="10" fillId="33" borderId="11" xfId="0" applyNumberFormat="1" applyFont="1" applyFill="1" applyBorder="1" applyAlignment="1">
      <alignment horizontal="center" shrinkToFit="1"/>
    </xf>
    <xf numFmtId="4" fontId="10" fillId="33" borderId="11" xfId="0" applyNumberFormat="1" applyFont="1" applyFill="1" applyBorder="1" applyAlignment="1">
      <alignment horizontal="right" shrinkToFit="1"/>
    </xf>
    <xf numFmtId="0" fontId="8" fillId="33" borderId="10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right"/>
    </xf>
    <xf numFmtId="49" fontId="8" fillId="33" borderId="16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8" fillId="33" borderId="17" xfId="0" applyFont="1" applyFill="1" applyBorder="1" applyAlignment="1">
      <alignment horizontal="center" shrinkToFit="1"/>
    </xf>
    <xf numFmtId="49" fontId="8" fillId="33" borderId="17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wrapText="1"/>
    </xf>
    <xf numFmtId="49" fontId="12" fillId="33" borderId="11" xfId="0" applyNumberFormat="1" applyFont="1" applyFill="1" applyBorder="1" applyAlignment="1">
      <alignment horizontal="center" shrinkToFit="1"/>
    </xf>
    <xf numFmtId="4" fontId="12" fillId="33" borderId="11" xfId="0" applyNumberFormat="1" applyFont="1" applyFill="1" applyBorder="1" applyAlignment="1">
      <alignment horizontal="right" shrinkToFit="1"/>
    </xf>
    <xf numFmtId="0" fontId="12" fillId="33" borderId="12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8" fillId="33" borderId="11" xfId="0" applyFont="1" applyFill="1" applyBorder="1" applyAlignment="1">
      <alignment horizontal="center" vertical="center" shrinkToFit="1"/>
    </xf>
    <xf numFmtId="49" fontId="8" fillId="33" borderId="11" xfId="0" applyNumberFormat="1" applyFont="1" applyFill="1" applyBorder="1" applyAlignment="1">
      <alignment horizontal="center" shrinkToFit="1"/>
    </xf>
    <xf numFmtId="4" fontId="8" fillId="33" borderId="11" xfId="0" applyNumberFormat="1" applyFont="1" applyFill="1" applyBorder="1" applyAlignment="1">
      <alignment horizontal="right" shrinkToFit="1"/>
    </xf>
    <xf numFmtId="0" fontId="12" fillId="33" borderId="11" xfId="0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wrapText="1"/>
    </xf>
    <xf numFmtId="4" fontId="13" fillId="33" borderId="11" xfId="0" applyNumberFormat="1" applyFont="1" applyFill="1" applyBorder="1" applyAlignment="1">
      <alignment horizontal="right" shrinkToFit="1"/>
    </xf>
    <xf numFmtId="0" fontId="13" fillId="33" borderId="11" xfId="0" applyFont="1" applyFill="1" applyBorder="1" applyAlignment="1">
      <alignment wrapText="1"/>
    </xf>
    <xf numFmtId="168" fontId="10" fillId="33" borderId="11" xfId="0" applyNumberFormat="1" applyFont="1" applyFill="1" applyBorder="1" applyAlignment="1">
      <alignment horizontal="right" shrinkToFi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68" fontId="8" fillId="33" borderId="11" xfId="0" applyNumberFormat="1" applyFont="1" applyFill="1" applyBorder="1" applyAlignment="1">
      <alignment horizontal="right" shrinkToFit="1"/>
    </xf>
    <xf numFmtId="0" fontId="12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vertical="top" wrapText="1"/>
    </xf>
    <xf numFmtId="0" fontId="8" fillId="33" borderId="0" xfId="0" applyFont="1" applyFill="1" applyAlignment="1">
      <alignment vertical="center" wrapText="1"/>
    </xf>
    <xf numFmtId="0" fontId="12" fillId="33" borderId="0" xfId="0" applyFont="1" applyFill="1" applyAlignment="1">
      <alignment horizont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center" vertical="center" wrapText="1"/>
    </xf>
    <xf numFmtId="49" fontId="8" fillId="33" borderId="23" xfId="0" applyNumberFormat="1" applyFont="1" applyFill="1" applyBorder="1" applyAlignment="1">
      <alignment horizontal="center" vertical="center" wrapText="1"/>
    </xf>
    <xf numFmtId="49" fontId="8" fillId="33" borderId="24" xfId="0" applyNumberFormat="1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49" fontId="9" fillId="33" borderId="22" xfId="0" applyNumberFormat="1" applyFont="1" applyFill="1" applyBorder="1" applyAlignment="1">
      <alignment horizontal="center" vertical="center" wrapText="1"/>
    </xf>
    <xf numFmtId="49" fontId="9" fillId="33" borderId="23" xfId="0" applyNumberFormat="1" applyFont="1" applyFill="1" applyBorder="1" applyAlignment="1">
      <alignment horizontal="center" vertical="center" wrapText="1"/>
    </xf>
    <xf numFmtId="49" fontId="9" fillId="33" borderId="24" xfId="0" applyNumberFormat="1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showGridLines="0" tabSelected="1" zoomScalePageLayoutView="0" workbookViewId="0" topLeftCell="A1">
      <selection activeCell="X15" sqref="X15"/>
    </sheetView>
  </sheetViews>
  <sheetFormatPr defaultColWidth="9.140625" defaultRowHeight="15"/>
  <cols>
    <col min="1" max="1" width="50.7109375" style="0" customWidth="1"/>
    <col min="2" max="2" width="6.140625" style="0" hidden="1" customWidth="1"/>
    <col min="3" max="3" width="22.7109375" style="0" customWidth="1"/>
    <col min="4" max="4" width="15.7109375" style="0" hidden="1" customWidth="1"/>
    <col min="5" max="5" width="10.7109375" style="0" hidden="1" customWidth="1"/>
    <col min="6" max="11" width="15.7109375" style="0" hidden="1" customWidth="1"/>
    <col min="12" max="12" width="14.57421875" style="0" customWidth="1"/>
    <col min="13" max="13" width="8.8515625" style="0" hidden="1" customWidth="1"/>
    <col min="14" max="16" width="15.7109375" style="0" hidden="1" customWidth="1"/>
    <col min="17" max="17" width="5.28125" style="0" hidden="1" customWidth="1"/>
    <col min="18" max="21" width="15.7109375" style="0" hidden="1" customWidth="1"/>
    <col min="22" max="22" width="13.140625" style="0" customWidth="1"/>
    <col min="23" max="23" width="6.8515625" style="0" customWidth="1"/>
  </cols>
  <sheetData>
    <row r="1" spans="1:23" ht="15">
      <c r="A1" s="1"/>
      <c r="B1" s="2"/>
      <c r="C1" s="3"/>
      <c r="D1" s="4"/>
      <c r="E1" s="4"/>
      <c r="F1" s="4"/>
      <c r="G1" s="4"/>
      <c r="H1" s="5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.75" customHeight="1">
      <c r="A2" s="59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12"/>
      <c r="T2" s="12"/>
      <c r="U2" s="12"/>
      <c r="V2" s="14"/>
      <c r="W2" s="27"/>
    </row>
    <row r="3" spans="1:23" ht="15.7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12"/>
      <c r="T3" s="12"/>
      <c r="U3" s="12"/>
      <c r="V3" s="28"/>
      <c r="W3" s="29" t="s">
        <v>0</v>
      </c>
    </row>
    <row r="4" spans="1:23" ht="15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13"/>
      <c r="T4" s="13"/>
      <c r="U4" s="13"/>
      <c r="V4" s="30" t="s">
        <v>2</v>
      </c>
      <c r="W4" s="31" t="s">
        <v>3</v>
      </c>
    </row>
    <row r="5" spans="1:23" ht="15">
      <c r="A5" s="14" t="s">
        <v>4</v>
      </c>
      <c r="B5" s="15"/>
      <c r="C5" s="15"/>
      <c r="D5" s="16"/>
      <c r="E5" s="16"/>
      <c r="F5" s="16"/>
      <c r="G5" s="16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30" t="s">
        <v>5</v>
      </c>
      <c r="W5" s="32" t="s">
        <v>6</v>
      </c>
    </row>
    <row r="6" spans="1:23" ht="15">
      <c r="A6" s="61" t="s">
        <v>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15"/>
      <c r="O6" s="15"/>
      <c r="P6" s="15"/>
      <c r="Q6" s="15"/>
      <c r="R6" s="15"/>
      <c r="S6" s="15"/>
      <c r="T6" s="15"/>
      <c r="U6" s="15"/>
      <c r="V6" s="30"/>
      <c r="W6" s="33"/>
    </row>
    <row r="7" spans="1:23" ht="15">
      <c r="A7" s="62" t="s">
        <v>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18"/>
      <c r="O7" s="18"/>
      <c r="P7" s="18"/>
      <c r="Q7" s="18"/>
      <c r="R7" s="18"/>
      <c r="S7" s="18"/>
      <c r="T7" s="18"/>
      <c r="U7" s="18"/>
      <c r="V7" s="30" t="s">
        <v>9</v>
      </c>
      <c r="W7" s="34"/>
    </row>
    <row r="8" spans="1:23" ht="15">
      <c r="A8" s="14" t="s">
        <v>10</v>
      </c>
      <c r="B8" s="15"/>
      <c r="C8" s="15"/>
      <c r="D8" s="16"/>
      <c r="E8" s="16"/>
      <c r="F8" s="16"/>
      <c r="G8" s="16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30"/>
      <c r="W8" s="33"/>
    </row>
    <row r="9" spans="1:23" ht="15">
      <c r="A9" s="14" t="s">
        <v>11</v>
      </c>
      <c r="B9" s="15"/>
      <c r="C9" s="15"/>
      <c r="D9" s="16"/>
      <c r="E9" s="16"/>
      <c r="F9" s="16"/>
      <c r="G9" s="16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30" t="s">
        <v>12</v>
      </c>
      <c r="W9" s="35"/>
    </row>
    <row r="10" spans="1:23" ht="15.75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30" t="s">
        <v>13</v>
      </c>
      <c r="W10" s="36" t="s">
        <v>14</v>
      </c>
    </row>
    <row r="11" spans="1:23" ht="15" customHeight="1">
      <c r="A11" s="63" t="s">
        <v>15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</row>
    <row r="12" spans="1:23" ht="1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</row>
    <row r="13" spans="1:23" ht="36" customHeight="1">
      <c r="A13" s="64" t="s">
        <v>16</v>
      </c>
      <c r="B13" s="64" t="s">
        <v>17</v>
      </c>
      <c r="C13" s="64" t="s">
        <v>18</v>
      </c>
      <c r="D13" s="66" t="s">
        <v>19</v>
      </c>
      <c r="E13" s="67"/>
      <c r="F13" s="67"/>
      <c r="G13" s="67"/>
      <c r="H13" s="67"/>
      <c r="I13" s="67"/>
      <c r="J13" s="67"/>
      <c r="K13" s="67"/>
      <c r="L13" s="67"/>
      <c r="M13" s="68"/>
      <c r="N13" s="69" t="s">
        <v>20</v>
      </c>
      <c r="O13" s="70"/>
      <c r="P13" s="70"/>
      <c r="Q13" s="70"/>
      <c r="R13" s="70"/>
      <c r="S13" s="70"/>
      <c r="T13" s="70"/>
      <c r="U13" s="70"/>
      <c r="V13" s="70"/>
      <c r="W13" s="71"/>
    </row>
    <row r="14" spans="1:23" ht="48" customHeight="1" hidden="1">
      <c r="A14" s="65"/>
      <c r="B14" s="65"/>
      <c r="C14" s="65"/>
      <c r="D14" s="38" t="s">
        <v>21</v>
      </c>
      <c r="E14" s="38" t="s">
        <v>22</v>
      </c>
      <c r="F14" s="38" t="s">
        <v>23</v>
      </c>
      <c r="G14" s="38" t="s">
        <v>24</v>
      </c>
      <c r="H14" s="38" t="s">
        <v>25</v>
      </c>
      <c r="I14" s="39" t="s">
        <v>26</v>
      </c>
      <c r="J14" s="39" t="s">
        <v>27</v>
      </c>
      <c r="K14" s="39" t="s">
        <v>28</v>
      </c>
      <c r="L14" s="39" t="s">
        <v>29</v>
      </c>
      <c r="M14" s="38" t="s">
        <v>30</v>
      </c>
      <c r="N14" s="38" t="s">
        <v>21</v>
      </c>
      <c r="O14" s="38" t="s">
        <v>22</v>
      </c>
      <c r="P14" s="38" t="s">
        <v>31</v>
      </c>
      <c r="Q14" s="38" t="s">
        <v>24</v>
      </c>
      <c r="R14" s="38" t="s">
        <v>25</v>
      </c>
      <c r="S14" s="39" t="s">
        <v>26</v>
      </c>
      <c r="T14" s="39" t="s">
        <v>27</v>
      </c>
      <c r="U14" s="39" t="s">
        <v>28</v>
      </c>
      <c r="V14" s="39" t="s">
        <v>29</v>
      </c>
      <c r="W14" s="38" t="s">
        <v>141</v>
      </c>
    </row>
    <row r="15" spans="1:23" ht="15">
      <c r="A15" s="39" t="s">
        <v>32</v>
      </c>
      <c r="B15" s="39" t="s">
        <v>33</v>
      </c>
      <c r="C15" s="39">
        <v>2</v>
      </c>
      <c r="D15" s="39" t="s">
        <v>35</v>
      </c>
      <c r="E15" s="39" t="s">
        <v>36</v>
      </c>
      <c r="F15" s="39" t="s">
        <v>37</v>
      </c>
      <c r="G15" s="39" t="s">
        <v>38</v>
      </c>
      <c r="H15" s="39" t="s">
        <v>39</v>
      </c>
      <c r="I15" s="39" t="s">
        <v>40</v>
      </c>
      <c r="J15" s="39" t="s">
        <v>41</v>
      </c>
      <c r="K15" s="39" t="s">
        <v>42</v>
      </c>
      <c r="L15" s="39">
        <v>3</v>
      </c>
      <c r="M15" s="39" t="s">
        <v>43</v>
      </c>
      <c r="N15" s="39" t="s">
        <v>44</v>
      </c>
      <c r="O15" s="39" t="s">
        <v>45</v>
      </c>
      <c r="P15" s="39" t="s">
        <v>46</v>
      </c>
      <c r="Q15" s="39" t="s">
        <v>47</v>
      </c>
      <c r="R15" s="39" t="s">
        <v>48</v>
      </c>
      <c r="S15" s="39" t="s">
        <v>49</v>
      </c>
      <c r="T15" s="39" t="s">
        <v>50</v>
      </c>
      <c r="U15" s="39" t="s">
        <v>51</v>
      </c>
      <c r="V15" s="39">
        <v>4</v>
      </c>
      <c r="W15" s="39">
        <v>5</v>
      </c>
    </row>
    <row r="16" spans="1:23" s="11" customFormat="1" ht="26.25">
      <c r="A16" s="40" t="s">
        <v>52</v>
      </c>
      <c r="B16" s="41" t="s">
        <v>53</v>
      </c>
      <c r="C16" s="41" t="s">
        <v>54</v>
      </c>
      <c r="D16" s="42">
        <v>2854520</v>
      </c>
      <c r="E16" s="42">
        <v>0</v>
      </c>
      <c r="F16" s="42">
        <v>2854520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2854520</v>
      </c>
      <c r="M16" s="42">
        <v>0</v>
      </c>
      <c r="N16" s="42">
        <v>23068.34</v>
      </c>
      <c r="O16" s="42">
        <v>0</v>
      </c>
      <c r="P16" s="42">
        <v>23068.34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23068.34</v>
      </c>
      <c r="W16" s="58">
        <f>V16/L16*100</f>
        <v>0.8081337667979204</v>
      </c>
    </row>
    <row r="17" spans="1:23" s="11" customFormat="1" ht="15">
      <c r="A17" s="40" t="s">
        <v>142</v>
      </c>
      <c r="B17" s="41"/>
      <c r="C17" s="41"/>
      <c r="D17" s="42"/>
      <c r="E17" s="42"/>
      <c r="F17" s="42"/>
      <c r="G17" s="42"/>
      <c r="H17" s="42"/>
      <c r="I17" s="42"/>
      <c r="J17" s="42"/>
      <c r="K17" s="42"/>
      <c r="L17" s="42">
        <f>L18+L29</f>
        <v>424700</v>
      </c>
      <c r="M17" s="42">
        <f aca="true" t="shared" si="0" ref="M17:V17">M18+M29</f>
        <v>0</v>
      </c>
      <c r="N17" s="42">
        <f t="shared" si="0"/>
        <v>18668.34</v>
      </c>
      <c r="O17" s="42">
        <f t="shared" si="0"/>
        <v>0</v>
      </c>
      <c r="P17" s="42">
        <f t="shared" si="0"/>
        <v>18668.34</v>
      </c>
      <c r="Q17" s="42">
        <f t="shared" si="0"/>
        <v>0</v>
      </c>
      <c r="R17" s="42">
        <f t="shared" si="0"/>
        <v>0</v>
      </c>
      <c r="S17" s="42">
        <f t="shared" si="0"/>
        <v>0</v>
      </c>
      <c r="T17" s="42">
        <f t="shared" si="0"/>
        <v>0</v>
      </c>
      <c r="U17" s="42">
        <f t="shared" si="0"/>
        <v>0</v>
      </c>
      <c r="V17" s="42">
        <f t="shared" si="0"/>
        <v>18668.34</v>
      </c>
      <c r="W17" s="58">
        <f aca="true" t="shared" si="1" ref="W17:W36">V17/L17*100</f>
        <v>4.395653402401695</v>
      </c>
    </row>
    <row r="18" spans="1:23" s="11" customFormat="1" ht="15">
      <c r="A18" s="40" t="s">
        <v>144</v>
      </c>
      <c r="B18" s="41"/>
      <c r="C18" s="41"/>
      <c r="D18" s="42"/>
      <c r="E18" s="42"/>
      <c r="F18" s="42"/>
      <c r="G18" s="42"/>
      <c r="H18" s="42"/>
      <c r="I18" s="42"/>
      <c r="J18" s="42"/>
      <c r="K18" s="42"/>
      <c r="L18" s="42">
        <f>L19+L21+L24+L25+L28</f>
        <v>398700</v>
      </c>
      <c r="M18" s="42">
        <f aca="true" t="shared" si="2" ref="M18:V18">M19+M21+M24+M25+M28</f>
        <v>0</v>
      </c>
      <c r="N18" s="42">
        <f t="shared" si="2"/>
        <v>18668.34</v>
      </c>
      <c r="O18" s="42">
        <f t="shared" si="2"/>
        <v>0</v>
      </c>
      <c r="P18" s="42">
        <f t="shared" si="2"/>
        <v>18668.34</v>
      </c>
      <c r="Q18" s="42">
        <f t="shared" si="2"/>
        <v>0</v>
      </c>
      <c r="R18" s="42">
        <f t="shared" si="2"/>
        <v>0</v>
      </c>
      <c r="S18" s="42">
        <f t="shared" si="2"/>
        <v>0</v>
      </c>
      <c r="T18" s="42">
        <f t="shared" si="2"/>
        <v>0</v>
      </c>
      <c r="U18" s="42">
        <f t="shared" si="2"/>
        <v>0</v>
      </c>
      <c r="V18" s="42">
        <f t="shared" si="2"/>
        <v>18668.34</v>
      </c>
      <c r="W18" s="58">
        <f t="shared" si="1"/>
        <v>4.682302483069978</v>
      </c>
    </row>
    <row r="19" spans="1:23" s="11" customFormat="1" ht="15">
      <c r="A19" s="43" t="s">
        <v>143</v>
      </c>
      <c r="B19" s="41"/>
      <c r="C19" s="46" t="s">
        <v>182</v>
      </c>
      <c r="D19" s="42"/>
      <c r="E19" s="42"/>
      <c r="F19" s="42"/>
      <c r="G19" s="42"/>
      <c r="H19" s="42"/>
      <c r="I19" s="42"/>
      <c r="J19" s="42"/>
      <c r="K19" s="42"/>
      <c r="L19" s="42">
        <f>L20</f>
        <v>105300</v>
      </c>
      <c r="M19" s="42">
        <f aca="true" t="shared" si="3" ref="M19:V19">M20</f>
        <v>0</v>
      </c>
      <c r="N19" s="42">
        <f t="shared" si="3"/>
        <v>9953.64</v>
      </c>
      <c r="O19" s="42">
        <f t="shared" si="3"/>
        <v>0</v>
      </c>
      <c r="P19" s="42">
        <f t="shared" si="3"/>
        <v>9953.64</v>
      </c>
      <c r="Q19" s="42">
        <f t="shared" si="3"/>
        <v>0</v>
      </c>
      <c r="R19" s="42">
        <f t="shared" si="3"/>
        <v>0</v>
      </c>
      <c r="S19" s="42">
        <f t="shared" si="3"/>
        <v>0</v>
      </c>
      <c r="T19" s="42">
        <f t="shared" si="3"/>
        <v>0</v>
      </c>
      <c r="U19" s="42">
        <f t="shared" si="3"/>
        <v>0</v>
      </c>
      <c r="V19" s="42">
        <f t="shared" si="3"/>
        <v>9953.64</v>
      </c>
      <c r="W19" s="58">
        <f t="shared" si="1"/>
        <v>9.452649572649573</v>
      </c>
    </row>
    <row r="20" spans="1:23" ht="51.75">
      <c r="A20" s="44" t="s">
        <v>55</v>
      </c>
      <c r="B20" s="45" t="s">
        <v>53</v>
      </c>
      <c r="C20" s="46" t="s">
        <v>56</v>
      </c>
      <c r="D20" s="47">
        <v>105300</v>
      </c>
      <c r="E20" s="47">
        <v>0</v>
      </c>
      <c r="F20" s="47">
        <v>105300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105300</v>
      </c>
      <c r="M20" s="47">
        <v>0</v>
      </c>
      <c r="N20" s="47">
        <v>9953.64</v>
      </c>
      <c r="O20" s="47">
        <v>0</v>
      </c>
      <c r="P20" s="47">
        <v>9953.64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9953.64</v>
      </c>
      <c r="W20" s="58">
        <f t="shared" si="1"/>
        <v>9.452649572649573</v>
      </c>
    </row>
    <row r="21" spans="1:23" s="11" customFormat="1" ht="15">
      <c r="A21" s="43" t="s">
        <v>57</v>
      </c>
      <c r="B21" s="48"/>
      <c r="C21" s="46" t="s">
        <v>183</v>
      </c>
      <c r="D21" s="42"/>
      <c r="E21" s="42"/>
      <c r="F21" s="42"/>
      <c r="G21" s="42"/>
      <c r="H21" s="42"/>
      <c r="I21" s="42"/>
      <c r="J21" s="42"/>
      <c r="K21" s="42"/>
      <c r="L21" s="42">
        <f>L22+L23</f>
        <v>3400</v>
      </c>
      <c r="M21" s="42">
        <f aca="true" t="shared" si="4" ref="M21:V21">M22+M23</f>
        <v>0</v>
      </c>
      <c r="N21" s="42">
        <f t="shared" si="4"/>
        <v>151.2</v>
      </c>
      <c r="O21" s="42">
        <f t="shared" si="4"/>
        <v>0</v>
      </c>
      <c r="P21" s="42">
        <f t="shared" si="4"/>
        <v>151.2</v>
      </c>
      <c r="Q21" s="42">
        <f t="shared" si="4"/>
        <v>0</v>
      </c>
      <c r="R21" s="42">
        <f t="shared" si="4"/>
        <v>0</v>
      </c>
      <c r="S21" s="42">
        <f t="shared" si="4"/>
        <v>0</v>
      </c>
      <c r="T21" s="42">
        <f t="shared" si="4"/>
        <v>0</v>
      </c>
      <c r="U21" s="42">
        <f t="shared" si="4"/>
        <v>0</v>
      </c>
      <c r="V21" s="42">
        <f t="shared" si="4"/>
        <v>151.2</v>
      </c>
      <c r="W21" s="58">
        <f t="shared" si="1"/>
        <v>4.447058823529412</v>
      </c>
    </row>
    <row r="22" spans="1:23" ht="15">
      <c r="A22" s="44" t="s">
        <v>57</v>
      </c>
      <c r="B22" s="45" t="s">
        <v>53</v>
      </c>
      <c r="C22" s="46" t="s">
        <v>58</v>
      </c>
      <c r="D22" s="47">
        <v>1800</v>
      </c>
      <c r="E22" s="47">
        <v>0</v>
      </c>
      <c r="F22" s="47">
        <v>1800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1800</v>
      </c>
      <c r="M22" s="47">
        <v>0</v>
      </c>
      <c r="N22" s="47">
        <v>151.2</v>
      </c>
      <c r="O22" s="47">
        <v>0</v>
      </c>
      <c r="P22" s="47">
        <v>151.2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151.2</v>
      </c>
      <c r="W22" s="58">
        <f t="shared" si="1"/>
        <v>8.399999999999999</v>
      </c>
    </row>
    <row r="23" spans="1:23" ht="15">
      <c r="A23" s="44" t="s">
        <v>59</v>
      </c>
      <c r="B23" s="45" t="s">
        <v>53</v>
      </c>
      <c r="C23" s="46" t="s">
        <v>60</v>
      </c>
      <c r="D23" s="47">
        <v>1600</v>
      </c>
      <c r="E23" s="47">
        <v>0</v>
      </c>
      <c r="F23" s="47">
        <v>1600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1600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58">
        <f t="shared" si="1"/>
        <v>0</v>
      </c>
    </row>
    <row r="24" spans="1:23" ht="39">
      <c r="A24" s="44" t="s">
        <v>61</v>
      </c>
      <c r="B24" s="45" t="s">
        <v>53</v>
      </c>
      <c r="C24" s="46" t="s">
        <v>62</v>
      </c>
      <c r="D24" s="47">
        <v>47300</v>
      </c>
      <c r="E24" s="47">
        <v>0</v>
      </c>
      <c r="F24" s="47">
        <v>47300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47300</v>
      </c>
      <c r="M24" s="47">
        <v>0</v>
      </c>
      <c r="N24" s="47">
        <v>1248.92</v>
      </c>
      <c r="O24" s="47">
        <v>0</v>
      </c>
      <c r="P24" s="47">
        <v>1248.92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1248.92</v>
      </c>
      <c r="W24" s="58">
        <f t="shared" si="1"/>
        <v>2.6404228329809727</v>
      </c>
    </row>
    <row r="25" spans="1:23" s="11" customFormat="1" ht="15">
      <c r="A25" s="43" t="s">
        <v>145</v>
      </c>
      <c r="B25" s="48"/>
      <c r="C25" s="46" t="s">
        <v>184</v>
      </c>
      <c r="D25" s="42"/>
      <c r="E25" s="42"/>
      <c r="F25" s="42"/>
      <c r="G25" s="42"/>
      <c r="H25" s="42"/>
      <c r="I25" s="42"/>
      <c r="J25" s="42"/>
      <c r="K25" s="42"/>
      <c r="L25" s="42">
        <f>L26+L27</f>
        <v>234300</v>
      </c>
      <c r="M25" s="42">
        <f aca="true" t="shared" si="5" ref="M25:V25">M26+M27</f>
        <v>0</v>
      </c>
      <c r="N25" s="42">
        <f t="shared" si="5"/>
        <v>6614.58</v>
      </c>
      <c r="O25" s="42">
        <f t="shared" si="5"/>
        <v>0</v>
      </c>
      <c r="P25" s="42">
        <f t="shared" si="5"/>
        <v>6614.58</v>
      </c>
      <c r="Q25" s="42">
        <f t="shared" si="5"/>
        <v>0</v>
      </c>
      <c r="R25" s="42">
        <f t="shared" si="5"/>
        <v>0</v>
      </c>
      <c r="S25" s="42">
        <f t="shared" si="5"/>
        <v>0</v>
      </c>
      <c r="T25" s="42">
        <f t="shared" si="5"/>
        <v>0</v>
      </c>
      <c r="U25" s="42">
        <f t="shared" si="5"/>
        <v>0</v>
      </c>
      <c r="V25" s="42">
        <f t="shared" si="5"/>
        <v>6614.58</v>
      </c>
      <c r="W25" s="58">
        <f t="shared" si="1"/>
        <v>2.8231241997439183</v>
      </c>
    </row>
    <row r="26" spans="1:23" ht="54" customHeight="1">
      <c r="A26" s="44" t="s">
        <v>63</v>
      </c>
      <c r="B26" s="45" t="s">
        <v>53</v>
      </c>
      <c r="C26" s="46" t="s">
        <v>64</v>
      </c>
      <c r="D26" s="47">
        <v>232300</v>
      </c>
      <c r="E26" s="47">
        <v>0</v>
      </c>
      <c r="F26" s="47">
        <v>232300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232300</v>
      </c>
      <c r="M26" s="47">
        <v>0</v>
      </c>
      <c r="N26" s="47">
        <v>6126.58</v>
      </c>
      <c r="O26" s="47">
        <v>0</v>
      </c>
      <c r="P26" s="47">
        <v>6126.58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6126.58</v>
      </c>
      <c r="W26" s="58">
        <f t="shared" si="1"/>
        <v>2.6373568661213946</v>
      </c>
    </row>
    <row r="27" spans="1:23" ht="55.5" customHeight="1">
      <c r="A27" s="44" t="s">
        <v>65</v>
      </c>
      <c r="B27" s="45" t="s">
        <v>53</v>
      </c>
      <c r="C27" s="46" t="s">
        <v>66</v>
      </c>
      <c r="D27" s="47">
        <v>2000</v>
      </c>
      <c r="E27" s="47">
        <v>0</v>
      </c>
      <c r="F27" s="47">
        <v>2000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2000</v>
      </c>
      <c r="M27" s="47">
        <v>0</v>
      </c>
      <c r="N27" s="47">
        <v>488</v>
      </c>
      <c r="O27" s="47">
        <v>0</v>
      </c>
      <c r="P27" s="47">
        <v>488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488</v>
      </c>
      <c r="W27" s="58">
        <f t="shared" si="1"/>
        <v>24.4</v>
      </c>
    </row>
    <row r="28" spans="1:23" ht="64.5">
      <c r="A28" s="44" t="s">
        <v>67</v>
      </c>
      <c r="B28" s="45" t="s">
        <v>53</v>
      </c>
      <c r="C28" s="46" t="s">
        <v>68</v>
      </c>
      <c r="D28" s="47">
        <v>8400</v>
      </c>
      <c r="E28" s="47">
        <v>0</v>
      </c>
      <c r="F28" s="47">
        <v>8400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8400</v>
      </c>
      <c r="M28" s="47">
        <v>0</v>
      </c>
      <c r="N28" s="47">
        <v>700</v>
      </c>
      <c r="O28" s="47">
        <v>0</v>
      </c>
      <c r="P28" s="47">
        <v>700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700</v>
      </c>
      <c r="W28" s="58">
        <f t="shared" si="1"/>
        <v>8.333333333333332</v>
      </c>
    </row>
    <row r="29" spans="1:23" s="11" customFormat="1" ht="15">
      <c r="A29" s="43" t="s">
        <v>146</v>
      </c>
      <c r="B29" s="48"/>
      <c r="C29" s="46" t="s">
        <v>185</v>
      </c>
      <c r="D29" s="42"/>
      <c r="E29" s="42"/>
      <c r="F29" s="42"/>
      <c r="G29" s="42"/>
      <c r="H29" s="42"/>
      <c r="I29" s="42"/>
      <c r="J29" s="42"/>
      <c r="K29" s="42"/>
      <c r="L29" s="42">
        <f>SUM(L30:L31)</f>
        <v>26000</v>
      </c>
      <c r="M29" s="42">
        <f aca="true" t="shared" si="6" ref="M29:V29">SUM(M30:M31)</f>
        <v>0</v>
      </c>
      <c r="N29" s="42">
        <f t="shared" si="6"/>
        <v>0</v>
      </c>
      <c r="O29" s="42">
        <f t="shared" si="6"/>
        <v>0</v>
      </c>
      <c r="P29" s="42">
        <f t="shared" si="6"/>
        <v>0</v>
      </c>
      <c r="Q29" s="42">
        <f t="shared" si="6"/>
        <v>0</v>
      </c>
      <c r="R29" s="42">
        <f t="shared" si="6"/>
        <v>0</v>
      </c>
      <c r="S29" s="42">
        <f t="shared" si="6"/>
        <v>0</v>
      </c>
      <c r="T29" s="42">
        <f t="shared" si="6"/>
        <v>0</v>
      </c>
      <c r="U29" s="42">
        <f t="shared" si="6"/>
        <v>0</v>
      </c>
      <c r="V29" s="42">
        <f t="shared" si="6"/>
        <v>0</v>
      </c>
      <c r="W29" s="58">
        <f t="shared" si="1"/>
        <v>0</v>
      </c>
    </row>
    <row r="30" spans="1:23" ht="66" customHeight="1">
      <c r="A30" s="44" t="s">
        <v>69</v>
      </c>
      <c r="B30" s="45" t="s">
        <v>53</v>
      </c>
      <c r="C30" s="46" t="s">
        <v>70</v>
      </c>
      <c r="D30" s="47">
        <v>17000</v>
      </c>
      <c r="E30" s="47">
        <v>0</v>
      </c>
      <c r="F30" s="47">
        <v>17000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17000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58">
        <f t="shared" si="1"/>
        <v>0</v>
      </c>
    </row>
    <row r="31" spans="1:23" ht="39">
      <c r="A31" s="44" t="s">
        <v>71</v>
      </c>
      <c r="B31" s="45" t="s">
        <v>53</v>
      </c>
      <c r="C31" s="46" t="s">
        <v>72</v>
      </c>
      <c r="D31" s="47">
        <v>9000</v>
      </c>
      <c r="E31" s="47">
        <v>0</v>
      </c>
      <c r="F31" s="47">
        <v>9000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9000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58">
        <f t="shared" si="1"/>
        <v>0</v>
      </c>
    </row>
    <row r="32" spans="1:23" s="11" customFormat="1" ht="15">
      <c r="A32" s="43" t="s">
        <v>147</v>
      </c>
      <c r="B32" s="48"/>
      <c r="C32" s="46" t="s">
        <v>186</v>
      </c>
      <c r="D32" s="42"/>
      <c r="E32" s="42"/>
      <c r="F32" s="42"/>
      <c r="G32" s="42"/>
      <c r="H32" s="42"/>
      <c r="I32" s="42"/>
      <c r="J32" s="42"/>
      <c r="K32" s="42"/>
      <c r="L32" s="42">
        <f>SUM(L33:L36)</f>
        <v>2429820</v>
      </c>
      <c r="M32" s="42">
        <f aca="true" t="shared" si="7" ref="M32:V32">SUM(M33:M36)</f>
        <v>0</v>
      </c>
      <c r="N32" s="42">
        <f t="shared" si="7"/>
        <v>4400</v>
      </c>
      <c r="O32" s="42">
        <f t="shared" si="7"/>
        <v>0</v>
      </c>
      <c r="P32" s="42">
        <f t="shared" si="7"/>
        <v>4400</v>
      </c>
      <c r="Q32" s="42">
        <f t="shared" si="7"/>
        <v>0</v>
      </c>
      <c r="R32" s="42">
        <f t="shared" si="7"/>
        <v>0</v>
      </c>
      <c r="S32" s="42">
        <f t="shared" si="7"/>
        <v>0</v>
      </c>
      <c r="T32" s="42">
        <f t="shared" si="7"/>
        <v>0</v>
      </c>
      <c r="U32" s="42">
        <f t="shared" si="7"/>
        <v>0</v>
      </c>
      <c r="V32" s="42">
        <f t="shared" si="7"/>
        <v>4400</v>
      </c>
      <c r="W32" s="58">
        <f t="shared" si="1"/>
        <v>0.18108337243087966</v>
      </c>
    </row>
    <row r="33" spans="1:23" ht="26.25">
      <c r="A33" s="44" t="s">
        <v>73</v>
      </c>
      <c r="B33" s="45" t="s">
        <v>53</v>
      </c>
      <c r="C33" s="46" t="s">
        <v>74</v>
      </c>
      <c r="D33" s="47">
        <v>1997500</v>
      </c>
      <c r="E33" s="47">
        <v>0</v>
      </c>
      <c r="F33" s="47">
        <v>1997500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1997500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58">
        <f t="shared" si="1"/>
        <v>0</v>
      </c>
    </row>
    <row r="34" spans="1:23" ht="26.25">
      <c r="A34" s="44" t="s">
        <v>75</v>
      </c>
      <c r="B34" s="45" t="s">
        <v>53</v>
      </c>
      <c r="C34" s="46" t="s">
        <v>76</v>
      </c>
      <c r="D34" s="47">
        <v>179620</v>
      </c>
      <c r="E34" s="47">
        <v>0</v>
      </c>
      <c r="F34" s="47">
        <v>179620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179620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58">
        <f t="shared" si="1"/>
        <v>0</v>
      </c>
    </row>
    <row r="35" spans="1:23" ht="15">
      <c r="A35" s="44" t="s">
        <v>77</v>
      </c>
      <c r="B35" s="45" t="s">
        <v>53</v>
      </c>
      <c r="C35" s="46" t="s">
        <v>78</v>
      </c>
      <c r="D35" s="47">
        <v>200100</v>
      </c>
      <c r="E35" s="47">
        <v>0</v>
      </c>
      <c r="F35" s="47">
        <v>200100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200100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58">
        <f t="shared" si="1"/>
        <v>0</v>
      </c>
    </row>
    <row r="36" spans="1:23" ht="39">
      <c r="A36" s="44" t="s">
        <v>79</v>
      </c>
      <c r="B36" s="45" t="s">
        <v>53</v>
      </c>
      <c r="C36" s="46" t="s">
        <v>80</v>
      </c>
      <c r="D36" s="47">
        <v>52600</v>
      </c>
      <c r="E36" s="47">
        <v>0</v>
      </c>
      <c r="F36" s="47">
        <v>52600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52600</v>
      </c>
      <c r="M36" s="47">
        <v>0</v>
      </c>
      <c r="N36" s="47">
        <v>4400</v>
      </c>
      <c r="O36" s="47">
        <v>0</v>
      </c>
      <c r="P36" s="47">
        <v>4400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4400</v>
      </c>
      <c r="W36" s="58">
        <f t="shared" si="1"/>
        <v>8.365019011406844</v>
      </c>
    </row>
    <row r="37" spans="1:23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ht="36" customHeight="1">
      <c r="A38" s="72"/>
      <c r="B38" s="72"/>
      <c r="C38" s="72"/>
      <c r="D38" s="72"/>
      <c r="E38" s="72"/>
      <c r="F38" s="72"/>
      <c r="G38" s="72"/>
      <c r="H38" s="72"/>
      <c r="I38" s="72"/>
      <c r="J38" s="9"/>
      <c r="K38" s="9"/>
      <c r="L38" s="9"/>
      <c r="M38" s="10"/>
      <c r="N38" s="10"/>
      <c r="O38" s="10"/>
      <c r="P38" s="10"/>
      <c r="Q38" s="10"/>
      <c r="R38" s="10"/>
      <c r="S38" s="10"/>
      <c r="T38" s="10"/>
      <c r="U38" s="10"/>
      <c r="V38" s="8"/>
      <c r="W38" s="10"/>
    </row>
  </sheetData>
  <sheetProtection/>
  <mergeCells count="11">
    <mergeCell ref="A38:I38"/>
    <mergeCell ref="A2:R3"/>
    <mergeCell ref="A4:R4"/>
    <mergeCell ref="A6:M6"/>
    <mergeCell ref="A7:M7"/>
    <mergeCell ref="A11:W11"/>
    <mergeCell ref="A13:A14"/>
    <mergeCell ref="B13:B14"/>
    <mergeCell ref="C13:C14"/>
    <mergeCell ref="D13:M13"/>
    <mergeCell ref="N13:W13"/>
  </mergeCells>
  <printOptions/>
  <pageMargins left="0.787" right="0.59" top="0.59" bottom="0.59" header="0.393" footer="0.511"/>
  <pageSetup fitToHeight="1000" fitToWidth="1" horizontalDpi="600" verticalDpi="600" orientation="portrait" paperSize="9" r:id="rId1"/>
  <headerFooter>
    <oddFooter>&amp;C&amp;Л&amp;Д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showGridLines="0" zoomScalePageLayoutView="0" workbookViewId="0" topLeftCell="A1">
      <selection activeCell="X5" sqref="X5"/>
    </sheetView>
  </sheetViews>
  <sheetFormatPr defaultColWidth="9.140625" defaultRowHeight="15"/>
  <cols>
    <col min="1" max="1" width="50.7109375" style="0" customWidth="1"/>
    <col min="2" max="2" width="7.7109375" style="0" hidden="1" customWidth="1"/>
    <col min="3" max="3" width="22.7109375" style="0" customWidth="1"/>
    <col min="4" max="4" width="8.8515625" style="0" hidden="1" customWidth="1"/>
    <col min="5" max="11" width="15.7109375" style="0" hidden="1" customWidth="1"/>
    <col min="12" max="12" width="14.140625" style="0" customWidth="1"/>
    <col min="13" max="13" width="10.421875" style="0" hidden="1" customWidth="1"/>
    <col min="14" max="16" width="15.7109375" style="0" hidden="1" customWidth="1"/>
    <col min="17" max="17" width="14.00390625" style="0" hidden="1" customWidth="1"/>
    <col min="18" max="21" width="15.7109375" style="0" hidden="1" customWidth="1"/>
    <col min="22" max="22" width="12.00390625" style="0" customWidth="1"/>
    <col min="23" max="23" width="6.57421875" style="0" customWidth="1"/>
  </cols>
  <sheetData>
    <row r="1" spans="1:23" ht="15.75" customHeight="1">
      <c r="A1" s="73" t="s">
        <v>81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7"/>
      <c r="U1" s="17"/>
      <c r="V1" s="17"/>
      <c r="W1" s="17"/>
    </row>
    <row r="2" spans="1:23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33" customHeight="1">
      <c r="A3" s="74" t="s">
        <v>16</v>
      </c>
      <c r="B3" s="76" t="s">
        <v>17</v>
      </c>
      <c r="C3" s="76" t="s">
        <v>82</v>
      </c>
      <c r="D3" s="78" t="s">
        <v>19</v>
      </c>
      <c r="E3" s="79"/>
      <c r="F3" s="79"/>
      <c r="G3" s="79"/>
      <c r="H3" s="79"/>
      <c r="I3" s="79"/>
      <c r="J3" s="79"/>
      <c r="K3" s="79"/>
      <c r="L3" s="79"/>
      <c r="M3" s="80"/>
      <c r="N3" s="81" t="s">
        <v>20</v>
      </c>
      <c r="O3" s="82"/>
      <c r="P3" s="82"/>
      <c r="Q3" s="82"/>
      <c r="R3" s="82"/>
      <c r="S3" s="82"/>
      <c r="T3" s="82"/>
      <c r="U3" s="82"/>
      <c r="V3" s="82"/>
      <c r="W3" s="83"/>
    </row>
    <row r="4" spans="1:23" ht="16.5" customHeight="1" hidden="1">
      <c r="A4" s="75"/>
      <c r="B4" s="77"/>
      <c r="C4" s="77"/>
      <c r="D4" s="21" t="s">
        <v>21</v>
      </c>
      <c r="E4" s="21" t="s">
        <v>22</v>
      </c>
      <c r="F4" s="21" t="s">
        <v>23</v>
      </c>
      <c r="G4" s="21" t="s">
        <v>24</v>
      </c>
      <c r="H4" s="21" t="s">
        <v>25</v>
      </c>
      <c r="I4" s="22" t="s">
        <v>26</v>
      </c>
      <c r="J4" s="22" t="s">
        <v>27</v>
      </c>
      <c r="K4" s="22" t="s">
        <v>28</v>
      </c>
      <c r="L4" s="22" t="s">
        <v>29</v>
      </c>
      <c r="M4" s="21" t="s">
        <v>30</v>
      </c>
      <c r="N4" s="21" t="s">
        <v>21</v>
      </c>
      <c r="O4" s="21" t="s">
        <v>22</v>
      </c>
      <c r="P4" s="21" t="s">
        <v>31</v>
      </c>
      <c r="Q4" s="21" t="s">
        <v>24</v>
      </c>
      <c r="R4" s="21" t="s">
        <v>25</v>
      </c>
      <c r="S4" s="22" t="s">
        <v>26</v>
      </c>
      <c r="T4" s="22" t="s">
        <v>27</v>
      </c>
      <c r="U4" s="22" t="s">
        <v>28</v>
      </c>
      <c r="V4" s="22" t="s">
        <v>29</v>
      </c>
      <c r="W4" s="21" t="s">
        <v>30</v>
      </c>
    </row>
    <row r="5" spans="1:23" ht="15.75" thickBot="1">
      <c r="A5" s="50" t="s">
        <v>32</v>
      </c>
      <c r="B5" s="51" t="s">
        <v>33</v>
      </c>
      <c r="C5" s="51">
        <v>2</v>
      </c>
      <c r="D5" s="22" t="s">
        <v>35</v>
      </c>
      <c r="E5" s="22" t="s">
        <v>36</v>
      </c>
      <c r="F5" s="22" t="s">
        <v>37</v>
      </c>
      <c r="G5" s="22" t="s">
        <v>38</v>
      </c>
      <c r="H5" s="22" t="s">
        <v>39</v>
      </c>
      <c r="I5" s="22" t="s">
        <v>40</v>
      </c>
      <c r="J5" s="22" t="s">
        <v>41</v>
      </c>
      <c r="K5" s="22" t="s">
        <v>42</v>
      </c>
      <c r="L5" s="22">
        <v>3</v>
      </c>
      <c r="M5" s="22" t="s">
        <v>43</v>
      </c>
      <c r="N5" s="22" t="s">
        <v>44</v>
      </c>
      <c r="O5" s="22" t="s">
        <v>45</v>
      </c>
      <c r="P5" s="22" t="s">
        <v>46</v>
      </c>
      <c r="Q5" s="22" t="s">
        <v>47</v>
      </c>
      <c r="R5" s="22" t="s">
        <v>48</v>
      </c>
      <c r="S5" s="22" t="s">
        <v>49</v>
      </c>
      <c r="T5" s="22" t="s">
        <v>50</v>
      </c>
      <c r="U5" s="22" t="s">
        <v>51</v>
      </c>
      <c r="V5" s="22">
        <v>4</v>
      </c>
      <c r="W5" s="22">
        <v>5</v>
      </c>
    </row>
    <row r="6" spans="1:23" ht="24.75">
      <c r="A6" s="54" t="s">
        <v>83</v>
      </c>
      <c r="B6" s="25" t="s">
        <v>84</v>
      </c>
      <c r="C6" s="25" t="s">
        <v>54</v>
      </c>
      <c r="D6" s="26">
        <v>2854520</v>
      </c>
      <c r="E6" s="26">
        <v>0</v>
      </c>
      <c r="F6" s="26">
        <v>2854520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53">
        <f>L7+L19+L25+L29+L32+L36+L39+L42</f>
        <v>2854520</v>
      </c>
      <c r="M6" s="53">
        <f aca="true" t="shared" si="0" ref="M6:V6">M7+M19+M25+M29+M32+M36+M39+M42</f>
        <v>0</v>
      </c>
      <c r="N6" s="53">
        <f t="shared" si="0"/>
        <v>85193.96</v>
      </c>
      <c r="O6" s="53">
        <f t="shared" si="0"/>
        <v>0</v>
      </c>
      <c r="P6" s="53">
        <f t="shared" si="0"/>
        <v>85193.96</v>
      </c>
      <c r="Q6" s="53">
        <f t="shared" si="0"/>
        <v>0</v>
      </c>
      <c r="R6" s="53">
        <f t="shared" si="0"/>
        <v>0</v>
      </c>
      <c r="S6" s="53">
        <f t="shared" si="0"/>
        <v>0</v>
      </c>
      <c r="T6" s="53">
        <f t="shared" si="0"/>
        <v>0</v>
      </c>
      <c r="U6" s="53">
        <f t="shared" si="0"/>
        <v>0</v>
      </c>
      <c r="V6" s="53">
        <f t="shared" si="0"/>
        <v>85193.96</v>
      </c>
      <c r="W6" s="55">
        <f>V6/L6*100</f>
        <v>2.9845283970685093</v>
      </c>
    </row>
    <row r="7" spans="1:23" ht="15">
      <c r="A7" s="40" t="s">
        <v>149</v>
      </c>
      <c r="B7" s="41"/>
      <c r="C7" s="41" t="s">
        <v>150</v>
      </c>
      <c r="D7" s="26"/>
      <c r="E7" s="26"/>
      <c r="F7" s="26"/>
      <c r="G7" s="26"/>
      <c r="H7" s="26"/>
      <c r="I7" s="26"/>
      <c r="J7" s="26"/>
      <c r="K7" s="26"/>
      <c r="L7" s="53">
        <f>L8+L17</f>
        <v>657300</v>
      </c>
      <c r="M7" s="53">
        <f aca="true" t="shared" si="1" ref="M7:V7">M8+M17</f>
        <v>0</v>
      </c>
      <c r="N7" s="53">
        <f t="shared" si="1"/>
        <v>7193.96</v>
      </c>
      <c r="O7" s="53">
        <f t="shared" si="1"/>
        <v>0</v>
      </c>
      <c r="P7" s="53">
        <f t="shared" si="1"/>
        <v>7193.96</v>
      </c>
      <c r="Q7" s="53">
        <f t="shared" si="1"/>
        <v>0</v>
      </c>
      <c r="R7" s="53">
        <f t="shared" si="1"/>
        <v>0</v>
      </c>
      <c r="S7" s="53">
        <f t="shared" si="1"/>
        <v>0</v>
      </c>
      <c r="T7" s="53">
        <f t="shared" si="1"/>
        <v>0</v>
      </c>
      <c r="U7" s="53">
        <f t="shared" si="1"/>
        <v>0</v>
      </c>
      <c r="V7" s="53">
        <f t="shared" si="1"/>
        <v>7193.96</v>
      </c>
      <c r="W7" s="55">
        <f aca="true" t="shared" si="2" ref="W7:W44">V7/L7*100</f>
        <v>1.0944713220751559</v>
      </c>
    </row>
    <row r="8" spans="1:23" ht="39">
      <c r="A8" s="49" t="s">
        <v>151</v>
      </c>
      <c r="B8" s="45"/>
      <c r="C8" s="46" t="s">
        <v>152</v>
      </c>
      <c r="D8" s="26"/>
      <c r="E8" s="26"/>
      <c r="F8" s="26"/>
      <c r="G8" s="26"/>
      <c r="H8" s="26"/>
      <c r="I8" s="26"/>
      <c r="J8" s="26"/>
      <c r="K8" s="26"/>
      <c r="L8" s="26">
        <f>SUM(L9:L16)</f>
        <v>647300</v>
      </c>
      <c r="M8" s="26">
        <f aca="true" t="shared" si="3" ref="M8:V8">SUM(M9:M16)</f>
        <v>0</v>
      </c>
      <c r="N8" s="26">
        <f t="shared" si="3"/>
        <v>7193.96</v>
      </c>
      <c r="O8" s="26">
        <f t="shared" si="3"/>
        <v>0</v>
      </c>
      <c r="P8" s="26">
        <f t="shared" si="3"/>
        <v>7193.96</v>
      </c>
      <c r="Q8" s="26">
        <f t="shared" si="3"/>
        <v>0</v>
      </c>
      <c r="R8" s="26">
        <f t="shared" si="3"/>
        <v>0</v>
      </c>
      <c r="S8" s="26">
        <f t="shared" si="3"/>
        <v>0</v>
      </c>
      <c r="T8" s="26">
        <f t="shared" si="3"/>
        <v>0</v>
      </c>
      <c r="U8" s="26">
        <f t="shared" si="3"/>
        <v>0</v>
      </c>
      <c r="V8" s="26">
        <f t="shared" si="3"/>
        <v>7193.96</v>
      </c>
      <c r="W8" s="55">
        <f t="shared" si="2"/>
        <v>1.1113795767032288</v>
      </c>
    </row>
    <row r="9" spans="1:23" ht="15">
      <c r="A9" s="23" t="s">
        <v>85</v>
      </c>
      <c r="B9" s="24" t="s">
        <v>84</v>
      </c>
      <c r="C9" s="25" t="s">
        <v>86</v>
      </c>
      <c r="D9" s="26">
        <v>455300</v>
      </c>
      <c r="E9" s="26">
        <v>0</v>
      </c>
      <c r="F9" s="26">
        <v>455300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455300</v>
      </c>
      <c r="M9" s="26">
        <v>0</v>
      </c>
      <c r="N9" s="26">
        <v>12000</v>
      </c>
      <c r="O9" s="26">
        <v>0</v>
      </c>
      <c r="P9" s="26">
        <v>12000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12000</v>
      </c>
      <c r="W9" s="55">
        <f t="shared" si="2"/>
        <v>2.6356248627278718</v>
      </c>
    </row>
    <row r="10" spans="1:23" ht="15">
      <c r="A10" s="23" t="s">
        <v>87</v>
      </c>
      <c r="B10" s="24" t="s">
        <v>84</v>
      </c>
      <c r="C10" s="25" t="s">
        <v>88</v>
      </c>
      <c r="D10" s="26">
        <v>137500</v>
      </c>
      <c r="E10" s="26">
        <v>0</v>
      </c>
      <c r="F10" s="26">
        <v>137500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137500</v>
      </c>
      <c r="M10" s="26">
        <v>0</v>
      </c>
      <c r="N10" s="26">
        <v>-4806.04</v>
      </c>
      <c r="O10" s="26">
        <v>0</v>
      </c>
      <c r="P10" s="26">
        <v>-4806.04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-4806.04</v>
      </c>
      <c r="W10" s="55">
        <f t="shared" si="2"/>
        <v>-3.4953018181818183</v>
      </c>
    </row>
    <row r="11" spans="1:23" ht="15">
      <c r="A11" s="23" t="s">
        <v>89</v>
      </c>
      <c r="B11" s="24" t="s">
        <v>84</v>
      </c>
      <c r="C11" s="25" t="s">
        <v>90</v>
      </c>
      <c r="D11" s="26">
        <v>13000</v>
      </c>
      <c r="E11" s="26">
        <v>0</v>
      </c>
      <c r="F11" s="26">
        <v>13000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13000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55">
        <f t="shared" si="2"/>
        <v>0</v>
      </c>
    </row>
    <row r="12" spans="1:23" ht="15">
      <c r="A12" s="23" t="s">
        <v>91</v>
      </c>
      <c r="B12" s="24" t="s">
        <v>84</v>
      </c>
      <c r="C12" s="25" t="s">
        <v>92</v>
      </c>
      <c r="D12" s="26">
        <v>15300</v>
      </c>
      <c r="E12" s="26">
        <v>0</v>
      </c>
      <c r="F12" s="26">
        <v>15300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15300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55">
        <f t="shared" si="2"/>
        <v>0</v>
      </c>
    </row>
    <row r="13" spans="1:23" ht="15">
      <c r="A13" s="23" t="s">
        <v>93</v>
      </c>
      <c r="B13" s="24" t="s">
        <v>84</v>
      </c>
      <c r="C13" s="25" t="s">
        <v>94</v>
      </c>
      <c r="D13" s="26">
        <v>5100</v>
      </c>
      <c r="E13" s="26">
        <v>0</v>
      </c>
      <c r="F13" s="26">
        <v>5100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5100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55">
        <f t="shared" si="2"/>
        <v>0</v>
      </c>
    </row>
    <row r="14" spans="1:23" ht="15">
      <c r="A14" s="23" t="s">
        <v>95</v>
      </c>
      <c r="B14" s="24" t="s">
        <v>84</v>
      </c>
      <c r="C14" s="25" t="s">
        <v>96</v>
      </c>
      <c r="D14" s="26">
        <v>10000</v>
      </c>
      <c r="E14" s="26">
        <v>0</v>
      </c>
      <c r="F14" s="26">
        <v>10000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10000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55">
        <f t="shared" si="2"/>
        <v>0</v>
      </c>
    </row>
    <row r="15" spans="1:23" ht="15">
      <c r="A15" s="23" t="s">
        <v>97</v>
      </c>
      <c r="B15" s="24" t="s">
        <v>84</v>
      </c>
      <c r="C15" s="25" t="s">
        <v>98</v>
      </c>
      <c r="D15" s="26">
        <v>1100</v>
      </c>
      <c r="E15" s="26">
        <v>0</v>
      </c>
      <c r="F15" s="26">
        <v>1100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1100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55">
        <f t="shared" si="2"/>
        <v>0</v>
      </c>
    </row>
    <row r="16" spans="1:23" ht="15">
      <c r="A16" s="23" t="s">
        <v>99</v>
      </c>
      <c r="B16" s="24" t="s">
        <v>84</v>
      </c>
      <c r="C16" s="25" t="s">
        <v>100</v>
      </c>
      <c r="D16" s="26">
        <v>10000</v>
      </c>
      <c r="E16" s="26">
        <v>0</v>
      </c>
      <c r="F16" s="26">
        <v>10000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10000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55">
        <f t="shared" si="2"/>
        <v>0</v>
      </c>
    </row>
    <row r="17" spans="1:23" ht="15">
      <c r="A17" s="44" t="s">
        <v>153</v>
      </c>
      <c r="B17" s="45"/>
      <c r="C17" s="46" t="s">
        <v>154</v>
      </c>
      <c r="D17" s="26"/>
      <c r="E17" s="26"/>
      <c r="F17" s="26"/>
      <c r="G17" s="26"/>
      <c r="H17" s="26"/>
      <c r="I17" s="26"/>
      <c r="J17" s="26"/>
      <c r="K17" s="26"/>
      <c r="L17" s="26">
        <f>L18</f>
        <v>10000</v>
      </c>
      <c r="M17" s="26">
        <f aca="true" t="shared" si="4" ref="M17:V17">M18</f>
        <v>0</v>
      </c>
      <c r="N17" s="26">
        <f t="shared" si="4"/>
        <v>0</v>
      </c>
      <c r="O17" s="26">
        <f t="shared" si="4"/>
        <v>0</v>
      </c>
      <c r="P17" s="26">
        <f t="shared" si="4"/>
        <v>0</v>
      </c>
      <c r="Q17" s="26">
        <f t="shared" si="4"/>
        <v>0</v>
      </c>
      <c r="R17" s="26">
        <f t="shared" si="4"/>
        <v>0</v>
      </c>
      <c r="S17" s="26">
        <f t="shared" si="4"/>
        <v>0</v>
      </c>
      <c r="T17" s="26">
        <f t="shared" si="4"/>
        <v>0</v>
      </c>
      <c r="U17" s="26">
        <f t="shared" si="4"/>
        <v>0</v>
      </c>
      <c r="V17" s="26">
        <f t="shared" si="4"/>
        <v>0</v>
      </c>
      <c r="W17" s="55">
        <f t="shared" si="2"/>
        <v>0</v>
      </c>
    </row>
    <row r="18" spans="1:23" ht="15">
      <c r="A18" s="23" t="s">
        <v>97</v>
      </c>
      <c r="B18" s="24" t="s">
        <v>84</v>
      </c>
      <c r="C18" s="25" t="s">
        <v>101</v>
      </c>
      <c r="D18" s="26">
        <v>10000</v>
      </c>
      <c r="E18" s="26">
        <v>0</v>
      </c>
      <c r="F18" s="26">
        <v>10000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10000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55">
        <f t="shared" si="2"/>
        <v>0</v>
      </c>
    </row>
    <row r="19" spans="1:23" ht="15">
      <c r="A19" s="43" t="s">
        <v>155</v>
      </c>
      <c r="B19" s="48"/>
      <c r="C19" s="41" t="s">
        <v>156</v>
      </c>
      <c r="D19" s="26"/>
      <c r="E19" s="26"/>
      <c r="F19" s="26"/>
      <c r="G19" s="26"/>
      <c r="H19" s="26"/>
      <c r="I19" s="26"/>
      <c r="J19" s="26"/>
      <c r="K19" s="26"/>
      <c r="L19" s="53">
        <f>L20</f>
        <v>52600</v>
      </c>
      <c r="M19" s="53">
        <f aca="true" t="shared" si="5" ref="M19:V19">M20</f>
        <v>0</v>
      </c>
      <c r="N19" s="53">
        <f t="shared" si="5"/>
        <v>0</v>
      </c>
      <c r="O19" s="53">
        <f t="shared" si="5"/>
        <v>0</v>
      </c>
      <c r="P19" s="53">
        <f t="shared" si="5"/>
        <v>0</v>
      </c>
      <c r="Q19" s="53">
        <f t="shared" si="5"/>
        <v>0</v>
      </c>
      <c r="R19" s="53">
        <f t="shared" si="5"/>
        <v>0</v>
      </c>
      <c r="S19" s="53">
        <f t="shared" si="5"/>
        <v>0</v>
      </c>
      <c r="T19" s="53">
        <f t="shared" si="5"/>
        <v>0</v>
      </c>
      <c r="U19" s="53">
        <f t="shared" si="5"/>
        <v>0</v>
      </c>
      <c r="V19" s="53">
        <f t="shared" si="5"/>
        <v>0</v>
      </c>
      <c r="W19" s="55">
        <f t="shared" si="2"/>
        <v>0</v>
      </c>
    </row>
    <row r="20" spans="1:23" ht="15">
      <c r="A20" s="44" t="s">
        <v>157</v>
      </c>
      <c r="B20" s="45"/>
      <c r="C20" s="46" t="s">
        <v>158</v>
      </c>
      <c r="D20" s="26"/>
      <c r="E20" s="26"/>
      <c r="F20" s="26"/>
      <c r="G20" s="26"/>
      <c r="H20" s="26"/>
      <c r="I20" s="26"/>
      <c r="J20" s="26"/>
      <c r="K20" s="26"/>
      <c r="L20" s="26">
        <f>SUM(L21:L24)</f>
        <v>52600</v>
      </c>
      <c r="M20" s="26">
        <f aca="true" t="shared" si="6" ref="M20:V20">SUM(M21:M24)</f>
        <v>0</v>
      </c>
      <c r="N20" s="26">
        <f t="shared" si="6"/>
        <v>0</v>
      </c>
      <c r="O20" s="26">
        <f t="shared" si="6"/>
        <v>0</v>
      </c>
      <c r="P20" s="26">
        <f t="shared" si="6"/>
        <v>0</v>
      </c>
      <c r="Q20" s="26">
        <f t="shared" si="6"/>
        <v>0</v>
      </c>
      <c r="R20" s="26">
        <f t="shared" si="6"/>
        <v>0</v>
      </c>
      <c r="S20" s="26">
        <f t="shared" si="6"/>
        <v>0</v>
      </c>
      <c r="T20" s="26">
        <f t="shared" si="6"/>
        <v>0</v>
      </c>
      <c r="U20" s="26">
        <f t="shared" si="6"/>
        <v>0</v>
      </c>
      <c r="V20" s="26">
        <f t="shared" si="6"/>
        <v>0</v>
      </c>
      <c r="W20" s="55">
        <f t="shared" si="2"/>
        <v>0</v>
      </c>
    </row>
    <row r="21" spans="1:23" ht="15">
      <c r="A21" s="23" t="s">
        <v>85</v>
      </c>
      <c r="B21" s="24" t="s">
        <v>84</v>
      </c>
      <c r="C21" s="25" t="s">
        <v>102</v>
      </c>
      <c r="D21" s="26">
        <v>35300</v>
      </c>
      <c r="E21" s="26">
        <v>0</v>
      </c>
      <c r="F21" s="26">
        <v>35300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35300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55">
        <f t="shared" si="2"/>
        <v>0</v>
      </c>
    </row>
    <row r="22" spans="1:23" ht="15">
      <c r="A22" s="23" t="s">
        <v>87</v>
      </c>
      <c r="B22" s="24" t="s">
        <v>84</v>
      </c>
      <c r="C22" s="25" t="s">
        <v>103</v>
      </c>
      <c r="D22" s="26">
        <v>10700</v>
      </c>
      <c r="E22" s="26">
        <v>0</v>
      </c>
      <c r="F22" s="26">
        <v>10700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10700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55">
        <f t="shared" si="2"/>
        <v>0</v>
      </c>
    </row>
    <row r="23" spans="1:23" ht="15">
      <c r="A23" s="23" t="s">
        <v>104</v>
      </c>
      <c r="B23" s="24" t="s">
        <v>84</v>
      </c>
      <c r="C23" s="25" t="s">
        <v>105</v>
      </c>
      <c r="D23" s="26">
        <v>1600</v>
      </c>
      <c r="E23" s="26">
        <v>0</v>
      </c>
      <c r="F23" s="26">
        <v>1600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1600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55">
        <f t="shared" si="2"/>
        <v>0</v>
      </c>
    </row>
    <row r="24" spans="1:23" ht="15">
      <c r="A24" s="23" t="s">
        <v>99</v>
      </c>
      <c r="B24" s="24" t="s">
        <v>84</v>
      </c>
      <c r="C24" s="25" t="s">
        <v>106</v>
      </c>
      <c r="D24" s="26">
        <v>5000</v>
      </c>
      <c r="E24" s="26">
        <v>0</v>
      </c>
      <c r="F24" s="26">
        <v>5000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5000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55">
        <f t="shared" si="2"/>
        <v>0</v>
      </c>
    </row>
    <row r="25" spans="1:23" ht="26.25">
      <c r="A25" s="43" t="s">
        <v>159</v>
      </c>
      <c r="B25" s="48"/>
      <c r="C25" s="41" t="s">
        <v>160</v>
      </c>
      <c r="D25" s="26"/>
      <c r="E25" s="26"/>
      <c r="F25" s="26"/>
      <c r="G25" s="26"/>
      <c r="H25" s="26"/>
      <c r="I25" s="26"/>
      <c r="J25" s="26"/>
      <c r="K25" s="26"/>
      <c r="L25" s="53">
        <f>L26</f>
        <v>80000</v>
      </c>
      <c r="M25" s="53">
        <f aca="true" t="shared" si="7" ref="M25:V25">M26</f>
        <v>0</v>
      </c>
      <c r="N25" s="53">
        <f t="shared" si="7"/>
        <v>0</v>
      </c>
      <c r="O25" s="53">
        <f t="shared" si="7"/>
        <v>0</v>
      </c>
      <c r="P25" s="53">
        <f t="shared" si="7"/>
        <v>0</v>
      </c>
      <c r="Q25" s="53">
        <f t="shared" si="7"/>
        <v>0</v>
      </c>
      <c r="R25" s="53">
        <f t="shared" si="7"/>
        <v>0</v>
      </c>
      <c r="S25" s="53">
        <f t="shared" si="7"/>
        <v>0</v>
      </c>
      <c r="T25" s="53">
        <f t="shared" si="7"/>
        <v>0</v>
      </c>
      <c r="U25" s="53">
        <f t="shared" si="7"/>
        <v>0</v>
      </c>
      <c r="V25" s="53">
        <f t="shared" si="7"/>
        <v>0</v>
      </c>
      <c r="W25" s="55">
        <f t="shared" si="2"/>
        <v>0</v>
      </c>
    </row>
    <row r="26" spans="1:23" ht="15">
      <c r="A26" s="44" t="s">
        <v>161</v>
      </c>
      <c r="B26" s="45"/>
      <c r="C26" s="46" t="s">
        <v>162</v>
      </c>
      <c r="D26" s="26"/>
      <c r="E26" s="26"/>
      <c r="F26" s="26"/>
      <c r="G26" s="26"/>
      <c r="H26" s="26"/>
      <c r="I26" s="26"/>
      <c r="J26" s="26"/>
      <c r="K26" s="26"/>
      <c r="L26" s="26">
        <f>SUM(L27:L28)</f>
        <v>80000</v>
      </c>
      <c r="M26" s="26">
        <f aca="true" t="shared" si="8" ref="M26:V26">SUM(M27:M28)</f>
        <v>0</v>
      </c>
      <c r="N26" s="26">
        <f t="shared" si="8"/>
        <v>0</v>
      </c>
      <c r="O26" s="26">
        <f t="shared" si="8"/>
        <v>0</v>
      </c>
      <c r="P26" s="26">
        <f t="shared" si="8"/>
        <v>0</v>
      </c>
      <c r="Q26" s="26">
        <f t="shared" si="8"/>
        <v>0</v>
      </c>
      <c r="R26" s="26">
        <f t="shared" si="8"/>
        <v>0</v>
      </c>
      <c r="S26" s="26">
        <f t="shared" si="8"/>
        <v>0</v>
      </c>
      <c r="T26" s="26">
        <f t="shared" si="8"/>
        <v>0</v>
      </c>
      <c r="U26" s="26">
        <f t="shared" si="8"/>
        <v>0</v>
      </c>
      <c r="V26" s="26">
        <f t="shared" si="8"/>
        <v>0</v>
      </c>
      <c r="W26" s="55">
        <f t="shared" si="2"/>
        <v>0</v>
      </c>
    </row>
    <row r="27" spans="1:23" ht="15">
      <c r="A27" s="23" t="s">
        <v>95</v>
      </c>
      <c r="B27" s="24" t="s">
        <v>84</v>
      </c>
      <c r="C27" s="25" t="s">
        <v>107</v>
      </c>
      <c r="D27" s="26">
        <v>72000</v>
      </c>
      <c r="E27" s="26">
        <v>0</v>
      </c>
      <c r="F27" s="26">
        <v>72000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72000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55">
        <f t="shared" si="2"/>
        <v>0</v>
      </c>
    </row>
    <row r="28" spans="1:23" ht="15">
      <c r="A28" s="23" t="s">
        <v>99</v>
      </c>
      <c r="B28" s="24" t="s">
        <v>84</v>
      </c>
      <c r="C28" s="25" t="s">
        <v>108</v>
      </c>
      <c r="D28" s="26">
        <v>8000</v>
      </c>
      <c r="E28" s="26">
        <v>0</v>
      </c>
      <c r="F28" s="26">
        <v>8000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8000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55">
        <f t="shared" si="2"/>
        <v>0</v>
      </c>
    </row>
    <row r="29" spans="1:23" ht="15">
      <c r="A29" s="43" t="s">
        <v>163</v>
      </c>
      <c r="B29" s="48"/>
      <c r="C29" s="41" t="s">
        <v>164</v>
      </c>
      <c r="D29" s="26"/>
      <c r="E29" s="26"/>
      <c r="F29" s="26"/>
      <c r="G29" s="26"/>
      <c r="H29" s="26"/>
      <c r="I29" s="26"/>
      <c r="J29" s="26"/>
      <c r="K29" s="26"/>
      <c r="L29" s="53">
        <f>L30</f>
        <v>400200</v>
      </c>
      <c r="M29" s="53">
        <f aca="true" t="shared" si="9" ref="M29:V29">M30</f>
        <v>0</v>
      </c>
      <c r="N29" s="53">
        <f t="shared" si="9"/>
        <v>0</v>
      </c>
      <c r="O29" s="53">
        <f t="shared" si="9"/>
        <v>0</v>
      </c>
      <c r="P29" s="53">
        <f t="shared" si="9"/>
        <v>0</v>
      </c>
      <c r="Q29" s="53">
        <f t="shared" si="9"/>
        <v>0</v>
      </c>
      <c r="R29" s="53">
        <f t="shared" si="9"/>
        <v>0</v>
      </c>
      <c r="S29" s="53">
        <f t="shared" si="9"/>
        <v>0</v>
      </c>
      <c r="T29" s="53">
        <f t="shared" si="9"/>
        <v>0</v>
      </c>
      <c r="U29" s="53">
        <f t="shared" si="9"/>
        <v>0</v>
      </c>
      <c r="V29" s="53">
        <f t="shared" si="9"/>
        <v>0</v>
      </c>
      <c r="W29" s="55">
        <f t="shared" si="2"/>
        <v>0</v>
      </c>
    </row>
    <row r="30" spans="1:23" ht="15">
      <c r="A30" s="44" t="s">
        <v>165</v>
      </c>
      <c r="B30" s="45"/>
      <c r="C30" s="46" t="s">
        <v>166</v>
      </c>
      <c r="D30" s="26"/>
      <c r="E30" s="26"/>
      <c r="F30" s="26"/>
      <c r="G30" s="26"/>
      <c r="H30" s="26"/>
      <c r="I30" s="26"/>
      <c r="J30" s="26"/>
      <c r="K30" s="26"/>
      <c r="L30" s="26">
        <f>L31</f>
        <v>400200</v>
      </c>
      <c r="M30" s="26">
        <f aca="true" t="shared" si="10" ref="M30:V30">M31</f>
        <v>0</v>
      </c>
      <c r="N30" s="26">
        <f t="shared" si="10"/>
        <v>0</v>
      </c>
      <c r="O30" s="26">
        <f t="shared" si="10"/>
        <v>0</v>
      </c>
      <c r="P30" s="26">
        <f t="shared" si="10"/>
        <v>0</v>
      </c>
      <c r="Q30" s="26">
        <f t="shared" si="10"/>
        <v>0</v>
      </c>
      <c r="R30" s="26">
        <f t="shared" si="10"/>
        <v>0</v>
      </c>
      <c r="S30" s="26">
        <f t="shared" si="10"/>
        <v>0</v>
      </c>
      <c r="T30" s="26">
        <f t="shared" si="10"/>
        <v>0</v>
      </c>
      <c r="U30" s="26">
        <f t="shared" si="10"/>
        <v>0</v>
      </c>
      <c r="V30" s="26">
        <f t="shared" si="10"/>
        <v>0</v>
      </c>
      <c r="W30" s="55">
        <f t="shared" si="2"/>
        <v>0</v>
      </c>
    </row>
    <row r="31" spans="1:23" ht="15">
      <c r="A31" s="23" t="s">
        <v>93</v>
      </c>
      <c r="B31" s="24" t="s">
        <v>84</v>
      </c>
      <c r="C31" s="25" t="s">
        <v>109</v>
      </c>
      <c r="D31" s="26">
        <v>400200</v>
      </c>
      <c r="E31" s="26">
        <v>0</v>
      </c>
      <c r="F31" s="26">
        <v>400200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400200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55">
        <f t="shared" si="2"/>
        <v>0</v>
      </c>
    </row>
    <row r="32" spans="1:23" ht="15">
      <c r="A32" s="43" t="s">
        <v>167</v>
      </c>
      <c r="B32" s="48"/>
      <c r="C32" s="41" t="s">
        <v>168</v>
      </c>
      <c r="D32" s="26"/>
      <c r="E32" s="26"/>
      <c r="F32" s="26"/>
      <c r="G32" s="26"/>
      <c r="H32" s="26"/>
      <c r="I32" s="26"/>
      <c r="J32" s="26"/>
      <c r="K32" s="26"/>
      <c r="L32" s="53">
        <f>L33</f>
        <v>176400</v>
      </c>
      <c r="M32" s="53">
        <f aca="true" t="shared" si="11" ref="M32:V32">M33</f>
        <v>0</v>
      </c>
      <c r="N32" s="53">
        <f t="shared" si="11"/>
        <v>0</v>
      </c>
      <c r="O32" s="53">
        <f t="shared" si="11"/>
        <v>0</v>
      </c>
      <c r="P32" s="53">
        <f t="shared" si="11"/>
        <v>0</v>
      </c>
      <c r="Q32" s="53">
        <f t="shared" si="11"/>
        <v>0</v>
      </c>
      <c r="R32" s="53">
        <f t="shared" si="11"/>
        <v>0</v>
      </c>
      <c r="S32" s="53">
        <f t="shared" si="11"/>
        <v>0</v>
      </c>
      <c r="T32" s="53">
        <f t="shared" si="11"/>
        <v>0</v>
      </c>
      <c r="U32" s="53">
        <f t="shared" si="11"/>
        <v>0</v>
      </c>
      <c r="V32" s="53">
        <f t="shared" si="11"/>
        <v>0</v>
      </c>
      <c r="W32" s="55">
        <f t="shared" si="2"/>
        <v>0</v>
      </c>
    </row>
    <row r="33" spans="1:23" ht="15">
      <c r="A33" s="44" t="s">
        <v>169</v>
      </c>
      <c r="B33" s="45"/>
      <c r="C33" s="46" t="s">
        <v>170</v>
      </c>
      <c r="D33" s="26"/>
      <c r="E33" s="26"/>
      <c r="F33" s="26"/>
      <c r="G33" s="26"/>
      <c r="H33" s="26"/>
      <c r="I33" s="26"/>
      <c r="J33" s="26"/>
      <c r="K33" s="26"/>
      <c r="L33" s="26">
        <f>L34+L35</f>
        <v>176400</v>
      </c>
      <c r="M33" s="26">
        <f aca="true" t="shared" si="12" ref="M33:V33">M34+M35</f>
        <v>0</v>
      </c>
      <c r="N33" s="26">
        <f t="shared" si="12"/>
        <v>0</v>
      </c>
      <c r="O33" s="26">
        <f t="shared" si="12"/>
        <v>0</v>
      </c>
      <c r="P33" s="26">
        <f t="shared" si="12"/>
        <v>0</v>
      </c>
      <c r="Q33" s="26">
        <f t="shared" si="12"/>
        <v>0</v>
      </c>
      <c r="R33" s="26">
        <f t="shared" si="12"/>
        <v>0</v>
      </c>
      <c r="S33" s="26">
        <f t="shared" si="12"/>
        <v>0</v>
      </c>
      <c r="T33" s="26">
        <f t="shared" si="12"/>
        <v>0</v>
      </c>
      <c r="U33" s="26">
        <f t="shared" si="12"/>
        <v>0</v>
      </c>
      <c r="V33" s="26">
        <f t="shared" si="12"/>
        <v>0</v>
      </c>
      <c r="W33" s="55">
        <f t="shared" si="2"/>
        <v>0</v>
      </c>
    </row>
    <row r="34" spans="1:23" ht="15">
      <c r="A34" s="23" t="s">
        <v>91</v>
      </c>
      <c r="B34" s="24" t="s">
        <v>84</v>
      </c>
      <c r="C34" s="25" t="s">
        <v>110</v>
      </c>
      <c r="D34" s="26">
        <v>161400</v>
      </c>
      <c r="E34" s="26">
        <v>0</v>
      </c>
      <c r="F34" s="26">
        <v>161400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161400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55">
        <f t="shared" si="2"/>
        <v>0</v>
      </c>
    </row>
    <row r="35" spans="1:23" ht="15">
      <c r="A35" s="23" t="s">
        <v>93</v>
      </c>
      <c r="B35" s="24" t="s">
        <v>84</v>
      </c>
      <c r="C35" s="25" t="s">
        <v>111</v>
      </c>
      <c r="D35" s="26">
        <v>15000</v>
      </c>
      <c r="E35" s="26">
        <v>0</v>
      </c>
      <c r="F35" s="26">
        <v>15000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15000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55">
        <f t="shared" si="2"/>
        <v>0</v>
      </c>
    </row>
    <row r="36" spans="1:23" ht="15">
      <c r="A36" s="43" t="s">
        <v>171</v>
      </c>
      <c r="B36" s="48"/>
      <c r="C36" s="41" t="s">
        <v>172</v>
      </c>
      <c r="D36" s="26"/>
      <c r="E36" s="26"/>
      <c r="F36" s="26"/>
      <c r="G36" s="26"/>
      <c r="H36" s="26"/>
      <c r="I36" s="26"/>
      <c r="J36" s="26"/>
      <c r="K36" s="26"/>
      <c r="L36" s="53">
        <f>L37</f>
        <v>1208830</v>
      </c>
      <c r="M36" s="53">
        <f aca="true" t="shared" si="13" ref="M36:V36">M37</f>
        <v>0</v>
      </c>
      <c r="N36" s="53">
        <f t="shared" si="13"/>
        <v>78000</v>
      </c>
      <c r="O36" s="53">
        <f t="shared" si="13"/>
        <v>0</v>
      </c>
      <c r="P36" s="53">
        <f t="shared" si="13"/>
        <v>78000</v>
      </c>
      <c r="Q36" s="53">
        <f t="shared" si="13"/>
        <v>0</v>
      </c>
      <c r="R36" s="53">
        <f t="shared" si="13"/>
        <v>0</v>
      </c>
      <c r="S36" s="53">
        <f t="shared" si="13"/>
        <v>0</v>
      </c>
      <c r="T36" s="53">
        <f t="shared" si="13"/>
        <v>0</v>
      </c>
      <c r="U36" s="53">
        <f t="shared" si="13"/>
        <v>0</v>
      </c>
      <c r="V36" s="53">
        <f t="shared" si="13"/>
        <v>78000</v>
      </c>
      <c r="W36" s="55">
        <f t="shared" si="2"/>
        <v>6.452520205487951</v>
      </c>
    </row>
    <row r="37" spans="1:23" ht="15">
      <c r="A37" s="44" t="s">
        <v>171</v>
      </c>
      <c r="B37" s="45"/>
      <c r="C37" s="46" t="s">
        <v>173</v>
      </c>
      <c r="D37" s="26"/>
      <c r="E37" s="26"/>
      <c r="F37" s="26"/>
      <c r="G37" s="26"/>
      <c r="H37" s="26"/>
      <c r="I37" s="26"/>
      <c r="J37" s="26"/>
      <c r="K37" s="26"/>
      <c r="L37" s="26">
        <f>L38</f>
        <v>1208830</v>
      </c>
      <c r="M37" s="26">
        <f aca="true" t="shared" si="14" ref="M37:V37">M38</f>
        <v>0</v>
      </c>
      <c r="N37" s="26">
        <f t="shared" si="14"/>
        <v>78000</v>
      </c>
      <c r="O37" s="26">
        <f t="shared" si="14"/>
        <v>0</v>
      </c>
      <c r="P37" s="26">
        <f t="shared" si="14"/>
        <v>78000</v>
      </c>
      <c r="Q37" s="26">
        <f t="shared" si="14"/>
        <v>0</v>
      </c>
      <c r="R37" s="26">
        <f t="shared" si="14"/>
        <v>0</v>
      </c>
      <c r="S37" s="26">
        <f t="shared" si="14"/>
        <v>0</v>
      </c>
      <c r="T37" s="26">
        <f t="shared" si="14"/>
        <v>0</v>
      </c>
      <c r="U37" s="26">
        <f t="shared" si="14"/>
        <v>0</v>
      </c>
      <c r="V37" s="26">
        <f t="shared" si="14"/>
        <v>78000</v>
      </c>
      <c r="W37" s="55">
        <f t="shared" si="2"/>
        <v>6.452520205487951</v>
      </c>
    </row>
    <row r="38" spans="1:23" ht="24.75">
      <c r="A38" s="23" t="s">
        <v>112</v>
      </c>
      <c r="B38" s="24" t="s">
        <v>84</v>
      </c>
      <c r="C38" s="25" t="s">
        <v>113</v>
      </c>
      <c r="D38" s="26">
        <v>1208830</v>
      </c>
      <c r="E38" s="26">
        <v>0</v>
      </c>
      <c r="F38" s="26">
        <v>1208830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1208830</v>
      </c>
      <c r="M38" s="26">
        <v>0</v>
      </c>
      <c r="N38" s="26">
        <v>78000</v>
      </c>
      <c r="O38" s="26">
        <v>0</v>
      </c>
      <c r="P38" s="26">
        <v>78000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78000</v>
      </c>
      <c r="W38" s="55">
        <f t="shared" si="2"/>
        <v>6.452520205487951</v>
      </c>
    </row>
    <row r="39" spans="1:23" ht="15">
      <c r="A39" s="43" t="s">
        <v>174</v>
      </c>
      <c r="B39" s="48"/>
      <c r="C39" s="41" t="s">
        <v>175</v>
      </c>
      <c r="D39" s="26"/>
      <c r="E39" s="26"/>
      <c r="F39" s="26"/>
      <c r="G39" s="26"/>
      <c r="H39" s="26"/>
      <c r="I39" s="26"/>
      <c r="J39" s="26"/>
      <c r="K39" s="26"/>
      <c r="L39" s="53">
        <f>L40</f>
        <v>256590</v>
      </c>
      <c r="M39" s="53">
        <f aca="true" t="shared" si="15" ref="M39:V39">M40</f>
        <v>0</v>
      </c>
      <c r="N39" s="53">
        <f t="shared" si="15"/>
        <v>0</v>
      </c>
      <c r="O39" s="53">
        <f t="shared" si="15"/>
        <v>0</v>
      </c>
      <c r="P39" s="53">
        <f t="shared" si="15"/>
        <v>0</v>
      </c>
      <c r="Q39" s="53">
        <f t="shared" si="15"/>
        <v>0</v>
      </c>
      <c r="R39" s="53">
        <f t="shared" si="15"/>
        <v>0</v>
      </c>
      <c r="S39" s="53">
        <f t="shared" si="15"/>
        <v>0</v>
      </c>
      <c r="T39" s="53">
        <f t="shared" si="15"/>
        <v>0</v>
      </c>
      <c r="U39" s="53">
        <f t="shared" si="15"/>
        <v>0</v>
      </c>
      <c r="V39" s="53">
        <f t="shared" si="15"/>
        <v>0</v>
      </c>
      <c r="W39" s="55">
        <f t="shared" si="2"/>
        <v>0</v>
      </c>
    </row>
    <row r="40" spans="1:23" ht="15">
      <c r="A40" s="44" t="s">
        <v>176</v>
      </c>
      <c r="B40" s="45"/>
      <c r="C40" s="46" t="s">
        <v>177</v>
      </c>
      <c r="D40" s="26"/>
      <c r="E40" s="26"/>
      <c r="F40" s="26"/>
      <c r="G40" s="26"/>
      <c r="H40" s="26"/>
      <c r="I40" s="26"/>
      <c r="J40" s="26"/>
      <c r="K40" s="26"/>
      <c r="L40" s="26">
        <f>L41</f>
        <v>256590</v>
      </c>
      <c r="M40" s="26">
        <f aca="true" t="shared" si="16" ref="M40:V40">M41</f>
        <v>0</v>
      </c>
      <c r="N40" s="26">
        <f t="shared" si="16"/>
        <v>0</v>
      </c>
      <c r="O40" s="26">
        <f t="shared" si="16"/>
        <v>0</v>
      </c>
      <c r="P40" s="26">
        <f t="shared" si="16"/>
        <v>0</v>
      </c>
      <c r="Q40" s="26">
        <f t="shared" si="16"/>
        <v>0</v>
      </c>
      <c r="R40" s="26">
        <f t="shared" si="16"/>
        <v>0</v>
      </c>
      <c r="S40" s="26">
        <f t="shared" si="16"/>
        <v>0</v>
      </c>
      <c r="T40" s="26">
        <f t="shared" si="16"/>
        <v>0</v>
      </c>
      <c r="U40" s="26">
        <f t="shared" si="16"/>
        <v>0</v>
      </c>
      <c r="V40" s="26">
        <f t="shared" si="16"/>
        <v>0</v>
      </c>
      <c r="W40" s="55">
        <f t="shared" si="2"/>
        <v>0</v>
      </c>
    </row>
    <row r="41" spans="1:23" ht="15">
      <c r="A41" s="23" t="s">
        <v>114</v>
      </c>
      <c r="B41" s="24" t="s">
        <v>84</v>
      </c>
      <c r="C41" s="25" t="s">
        <v>115</v>
      </c>
      <c r="D41" s="26">
        <v>256590</v>
      </c>
      <c r="E41" s="26">
        <v>0</v>
      </c>
      <c r="F41" s="26">
        <v>256590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256590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55">
        <f t="shared" si="2"/>
        <v>0</v>
      </c>
    </row>
    <row r="42" spans="1:23" ht="15">
      <c r="A42" s="43" t="s">
        <v>178</v>
      </c>
      <c r="B42" s="48"/>
      <c r="C42" s="41" t="s">
        <v>179</v>
      </c>
      <c r="D42" s="26"/>
      <c r="E42" s="26"/>
      <c r="F42" s="26"/>
      <c r="G42" s="26"/>
      <c r="H42" s="26"/>
      <c r="I42" s="26"/>
      <c r="J42" s="26"/>
      <c r="K42" s="26"/>
      <c r="L42" s="53">
        <f>L43</f>
        <v>22600</v>
      </c>
      <c r="M42" s="53">
        <f aca="true" t="shared" si="17" ref="M42:V42">M43</f>
        <v>0</v>
      </c>
      <c r="N42" s="53">
        <f t="shared" si="17"/>
        <v>0</v>
      </c>
      <c r="O42" s="53">
        <f t="shared" si="17"/>
        <v>0</v>
      </c>
      <c r="P42" s="53">
        <f t="shared" si="17"/>
        <v>0</v>
      </c>
      <c r="Q42" s="53">
        <f t="shared" si="17"/>
        <v>0</v>
      </c>
      <c r="R42" s="53">
        <f t="shared" si="17"/>
        <v>0</v>
      </c>
      <c r="S42" s="53">
        <f t="shared" si="17"/>
        <v>0</v>
      </c>
      <c r="T42" s="53">
        <f t="shared" si="17"/>
        <v>0</v>
      </c>
      <c r="U42" s="53">
        <f t="shared" si="17"/>
        <v>0</v>
      </c>
      <c r="V42" s="53">
        <f t="shared" si="17"/>
        <v>0</v>
      </c>
      <c r="W42" s="55">
        <f t="shared" si="2"/>
        <v>0</v>
      </c>
    </row>
    <row r="43" spans="1:23" ht="15">
      <c r="A43" s="44" t="s">
        <v>180</v>
      </c>
      <c r="B43" s="45"/>
      <c r="C43" s="46" t="s">
        <v>181</v>
      </c>
      <c r="D43" s="26"/>
      <c r="E43" s="26"/>
      <c r="F43" s="26"/>
      <c r="G43" s="26"/>
      <c r="H43" s="26"/>
      <c r="I43" s="26"/>
      <c r="J43" s="26"/>
      <c r="K43" s="26"/>
      <c r="L43" s="26">
        <f>L44</f>
        <v>22600</v>
      </c>
      <c r="M43" s="26">
        <f aca="true" t="shared" si="18" ref="M43:V43">M44</f>
        <v>0</v>
      </c>
      <c r="N43" s="26">
        <f t="shared" si="18"/>
        <v>0</v>
      </c>
      <c r="O43" s="26">
        <f t="shared" si="18"/>
        <v>0</v>
      </c>
      <c r="P43" s="26">
        <f t="shared" si="18"/>
        <v>0</v>
      </c>
      <c r="Q43" s="26">
        <f t="shared" si="18"/>
        <v>0</v>
      </c>
      <c r="R43" s="26">
        <f t="shared" si="18"/>
        <v>0</v>
      </c>
      <c r="S43" s="26">
        <f t="shared" si="18"/>
        <v>0</v>
      </c>
      <c r="T43" s="26">
        <f t="shared" si="18"/>
        <v>0</v>
      </c>
      <c r="U43" s="26">
        <f t="shared" si="18"/>
        <v>0</v>
      </c>
      <c r="V43" s="26">
        <f t="shared" si="18"/>
        <v>0</v>
      </c>
      <c r="W43" s="55">
        <f t="shared" si="2"/>
        <v>0</v>
      </c>
    </row>
    <row r="44" spans="1:23" ht="15">
      <c r="A44" s="23" t="s">
        <v>97</v>
      </c>
      <c r="B44" s="24" t="s">
        <v>84</v>
      </c>
      <c r="C44" s="25" t="s">
        <v>116</v>
      </c>
      <c r="D44" s="26">
        <v>22600</v>
      </c>
      <c r="E44" s="26">
        <v>0</v>
      </c>
      <c r="F44" s="26">
        <v>22600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22600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55">
        <f t="shared" si="2"/>
        <v>0</v>
      </c>
    </row>
    <row r="45" spans="1:23" ht="15">
      <c r="A45" s="52" t="s">
        <v>117</v>
      </c>
      <c r="B45" s="25" t="s">
        <v>118</v>
      </c>
      <c r="C45" s="25" t="s">
        <v>54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f>'1. Доходы бюджета (1)'!L16-'2. Расходы бюджета (2)'!L6</f>
        <v>0</v>
      </c>
      <c r="M45" s="26">
        <v>0</v>
      </c>
      <c r="N45" s="26">
        <v>-62125.62</v>
      </c>
      <c r="O45" s="26">
        <v>0</v>
      </c>
      <c r="P45" s="26">
        <v>-62125.62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f>'1. Доходы бюджета (1)'!V16-'2. Расходы бюджета (2)'!V6</f>
        <v>-62125.62000000001</v>
      </c>
      <c r="W45" s="55">
        <v>0</v>
      </c>
    </row>
    <row r="46" spans="1:23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36" customHeight="1">
      <c r="A47" s="72"/>
      <c r="B47" s="72"/>
      <c r="C47" s="72"/>
      <c r="D47" s="72"/>
      <c r="E47" s="72"/>
      <c r="F47" s="72"/>
      <c r="G47" s="9"/>
      <c r="H47" s="9"/>
      <c r="I47" s="9"/>
      <c r="J47" s="9"/>
      <c r="K47" s="10"/>
      <c r="L47" s="8"/>
      <c r="M47" s="8"/>
      <c r="N47" s="8"/>
      <c r="O47" s="8"/>
      <c r="P47" s="8"/>
      <c r="Q47" s="10"/>
      <c r="R47" s="10"/>
      <c r="S47" s="10"/>
      <c r="T47" s="8"/>
      <c r="U47" s="8"/>
      <c r="V47" s="8"/>
      <c r="W47" s="8"/>
    </row>
  </sheetData>
  <sheetProtection/>
  <mergeCells count="7">
    <mergeCell ref="A47:F47"/>
    <mergeCell ref="A1:S1"/>
    <mergeCell ref="A3:A4"/>
    <mergeCell ref="B3:B4"/>
    <mergeCell ref="C3:C4"/>
    <mergeCell ref="D3:M3"/>
    <mergeCell ref="N3:W3"/>
  </mergeCells>
  <printOptions/>
  <pageMargins left="0.787" right="0.59" top="0.59" bottom="0.59" header="0.393" footer="0.511"/>
  <pageSetup fitToHeight="1000" fitToWidth="1" horizontalDpi="600" verticalDpi="600" orientation="portrait" paperSize="9" r:id="rId1"/>
  <headerFooter>
    <oddFooter>&amp;C&amp;Л&amp;Д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zoomScalePageLayoutView="0" workbookViewId="0" topLeftCell="A1">
      <selection activeCell="C5" sqref="C5"/>
    </sheetView>
  </sheetViews>
  <sheetFormatPr defaultColWidth="9.140625" defaultRowHeight="15"/>
  <cols>
    <col min="1" max="1" width="50.57421875" style="0" customWidth="1"/>
    <col min="2" max="2" width="6.140625" style="0" customWidth="1"/>
    <col min="3" max="3" width="22.57421875" style="0" customWidth="1"/>
    <col min="4" max="4" width="5.7109375" style="0" hidden="1" customWidth="1"/>
    <col min="5" max="7" width="15.7109375" style="0" hidden="1" customWidth="1"/>
    <col min="8" max="8" width="4.00390625" style="0" hidden="1" customWidth="1"/>
    <col min="9" max="11" width="15.7109375" style="0" hidden="1" customWidth="1"/>
    <col min="12" max="12" width="15.7109375" style="0" customWidth="1"/>
    <col min="13" max="13" width="7.8515625" style="0" hidden="1" customWidth="1"/>
    <col min="14" max="16" width="15.7109375" style="0" hidden="1" customWidth="1"/>
    <col min="17" max="17" width="1.421875" style="0" hidden="1" customWidth="1"/>
    <col min="18" max="21" width="15.7109375" style="0" hidden="1" customWidth="1"/>
    <col min="22" max="22" width="13.28125" style="0" customWidth="1"/>
    <col min="23" max="23" width="7.00390625" style="0" customWidth="1"/>
  </cols>
  <sheetData>
    <row r="1" spans="1:23" ht="15.75" customHeight="1">
      <c r="A1" s="63" t="s">
        <v>119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14"/>
      <c r="U1" s="14"/>
      <c r="V1" s="14"/>
      <c r="W1" s="14"/>
    </row>
    <row r="2" spans="1:23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34.5" customHeight="1">
      <c r="A3" s="84" t="s">
        <v>16</v>
      </c>
      <c r="B3" s="64" t="s">
        <v>17</v>
      </c>
      <c r="C3" s="64" t="s">
        <v>120</v>
      </c>
      <c r="D3" s="66" t="s">
        <v>19</v>
      </c>
      <c r="E3" s="67"/>
      <c r="F3" s="67"/>
      <c r="G3" s="67"/>
      <c r="H3" s="67"/>
      <c r="I3" s="67"/>
      <c r="J3" s="67"/>
      <c r="K3" s="67"/>
      <c r="L3" s="67"/>
      <c r="M3" s="68"/>
      <c r="N3" s="69" t="s">
        <v>20</v>
      </c>
      <c r="O3" s="70"/>
      <c r="P3" s="70"/>
      <c r="Q3" s="70"/>
      <c r="R3" s="70"/>
      <c r="S3" s="70"/>
      <c r="T3" s="70"/>
      <c r="U3" s="70"/>
      <c r="V3" s="70"/>
      <c r="W3" s="71"/>
    </row>
    <row r="4" spans="1:23" ht="39" customHeight="1" hidden="1">
      <c r="A4" s="85"/>
      <c r="B4" s="65"/>
      <c r="C4" s="65"/>
      <c r="D4" s="38" t="s">
        <v>21</v>
      </c>
      <c r="E4" s="38" t="s">
        <v>22</v>
      </c>
      <c r="F4" s="38" t="s">
        <v>23</v>
      </c>
      <c r="G4" s="38" t="s">
        <v>24</v>
      </c>
      <c r="H4" s="38" t="s">
        <v>25</v>
      </c>
      <c r="I4" s="39" t="s">
        <v>26</v>
      </c>
      <c r="J4" s="39" t="s">
        <v>27</v>
      </c>
      <c r="K4" s="39" t="s">
        <v>28</v>
      </c>
      <c r="L4" s="39" t="s">
        <v>29</v>
      </c>
      <c r="M4" s="38" t="s">
        <v>30</v>
      </c>
      <c r="N4" s="38" t="s">
        <v>21</v>
      </c>
      <c r="O4" s="38" t="s">
        <v>22</v>
      </c>
      <c r="P4" s="38" t="s">
        <v>31</v>
      </c>
      <c r="Q4" s="38" t="s">
        <v>24</v>
      </c>
      <c r="R4" s="38" t="s">
        <v>25</v>
      </c>
      <c r="S4" s="39" t="s">
        <v>26</v>
      </c>
      <c r="T4" s="39" t="s">
        <v>27</v>
      </c>
      <c r="U4" s="39" t="s">
        <v>28</v>
      </c>
      <c r="V4" s="39" t="s">
        <v>29</v>
      </c>
      <c r="W4" s="38" t="s">
        <v>30</v>
      </c>
    </row>
    <row r="5" spans="1:23" ht="12.75" customHeight="1" thickBot="1">
      <c r="A5" s="56" t="s">
        <v>32</v>
      </c>
      <c r="B5" s="57" t="s">
        <v>33</v>
      </c>
      <c r="C5" s="57" t="s">
        <v>34</v>
      </c>
      <c r="D5" s="39" t="s">
        <v>35</v>
      </c>
      <c r="E5" s="39" t="s">
        <v>36</v>
      </c>
      <c r="F5" s="39" t="s">
        <v>37</v>
      </c>
      <c r="G5" s="39" t="s">
        <v>38</v>
      </c>
      <c r="H5" s="39" t="s">
        <v>39</v>
      </c>
      <c r="I5" s="39" t="s">
        <v>40</v>
      </c>
      <c r="J5" s="39" t="s">
        <v>41</v>
      </c>
      <c r="K5" s="39" t="s">
        <v>42</v>
      </c>
      <c r="L5" s="39">
        <v>4</v>
      </c>
      <c r="M5" s="39" t="s">
        <v>43</v>
      </c>
      <c r="N5" s="39" t="s">
        <v>44</v>
      </c>
      <c r="O5" s="39" t="s">
        <v>45</v>
      </c>
      <c r="P5" s="39" t="s">
        <v>46</v>
      </c>
      <c r="Q5" s="39" t="s">
        <v>47</v>
      </c>
      <c r="R5" s="39" t="s">
        <v>48</v>
      </c>
      <c r="S5" s="39" t="s">
        <v>49</v>
      </c>
      <c r="T5" s="39" t="s">
        <v>50</v>
      </c>
      <c r="U5" s="39" t="s">
        <v>51</v>
      </c>
      <c r="V5" s="39">
        <v>5</v>
      </c>
      <c r="W5" s="39">
        <v>6</v>
      </c>
    </row>
    <row r="6" spans="1:23" ht="15">
      <c r="A6" s="49" t="s">
        <v>121</v>
      </c>
      <c r="B6" s="46" t="s">
        <v>122</v>
      </c>
      <c r="C6" s="46" t="s">
        <v>54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f>L10+L13</f>
        <v>0</v>
      </c>
      <c r="M6" s="47">
        <f aca="true" t="shared" si="0" ref="M6:V6">M10+M13</f>
        <v>0</v>
      </c>
      <c r="N6" s="47">
        <f t="shared" si="0"/>
        <v>62125.619999999995</v>
      </c>
      <c r="O6" s="47">
        <f t="shared" si="0"/>
        <v>0</v>
      </c>
      <c r="P6" s="47">
        <f t="shared" si="0"/>
        <v>62125.619999999995</v>
      </c>
      <c r="Q6" s="47">
        <f t="shared" si="0"/>
        <v>0</v>
      </c>
      <c r="R6" s="47">
        <f t="shared" si="0"/>
        <v>0</v>
      </c>
      <c r="S6" s="47">
        <f t="shared" si="0"/>
        <v>0</v>
      </c>
      <c r="T6" s="47">
        <f t="shared" si="0"/>
        <v>0</v>
      </c>
      <c r="U6" s="47">
        <f t="shared" si="0"/>
        <v>0</v>
      </c>
      <c r="V6" s="47">
        <f t="shared" si="0"/>
        <v>62125.619999999995</v>
      </c>
      <c r="W6" s="47">
        <v>0</v>
      </c>
    </row>
    <row r="7" spans="1:23" ht="39">
      <c r="A7" s="49" t="s">
        <v>123</v>
      </c>
      <c r="B7" s="46" t="s">
        <v>124</v>
      </c>
      <c r="C7" s="46" t="s">
        <v>54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</row>
    <row r="8" spans="1:23" ht="26.25">
      <c r="A8" s="49" t="s">
        <v>125</v>
      </c>
      <c r="B8" s="46" t="s">
        <v>126</v>
      </c>
      <c r="C8" s="46" t="s">
        <v>54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</row>
    <row r="9" spans="1:23" ht="15">
      <c r="A9" s="49" t="s">
        <v>127</v>
      </c>
      <c r="B9" s="46" t="s">
        <v>128</v>
      </c>
      <c r="C9" s="46"/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62125.62</v>
      </c>
      <c r="O9" s="47">
        <v>0</v>
      </c>
      <c r="P9" s="47">
        <v>62125.62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</row>
    <row r="10" spans="1:23" ht="15">
      <c r="A10" s="49" t="s">
        <v>129</v>
      </c>
      <c r="B10" s="46" t="s">
        <v>130</v>
      </c>
      <c r="C10" s="46"/>
      <c r="D10" s="47">
        <v>-2854520</v>
      </c>
      <c r="E10" s="47">
        <v>0</v>
      </c>
      <c r="F10" s="47">
        <v>-2854520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-2854520</v>
      </c>
      <c r="M10" s="47">
        <v>0</v>
      </c>
      <c r="N10" s="47">
        <v>-36651.72</v>
      </c>
      <c r="O10" s="47">
        <v>0</v>
      </c>
      <c r="P10" s="47">
        <v>-36651.72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-36651.72</v>
      </c>
      <c r="W10" s="47">
        <v>0</v>
      </c>
    </row>
    <row r="11" spans="1:23" ht="26.25">
      <c r="A11" s="44" t="s">
        <v>131</v>
      </c>
      <c r="B11" s="45" t="s">
        <v>130</v>
      </c>
      <c r="C11" s="46" t="s">
        <v>132</v>
      </c>
      <c r="D11" s="47">
        <v>-2854520</v>
      </c>
      <c r="E11" s="47">
        <v>0</v>
      </c>
      <c r="F11" s="47">
        <v>-2854520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-2854520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</row>
    <row r="12" spans="1:23" ht="15">
      <c r="A12" s="44" t="s">
        <v>133</v>
      </c>
      <c r="B12" s="45" t="s">
        <v>130</v>
      </c>
      <c r="C12" s="46" t="s">
        <v>134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-36651.72</v>
      </c>
      <c r="O12" s="47">
        <v>0</v>
      </c>
      <c r="P12" s="47">
        <v>-36651.72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-36651.72</v>
      </c>
      <c r="W12" s="47">
        <v>0</v>
      </c>
    </row>
    <row r="13" spans="1:23" ht="15">
      <c r="A13" s="49" t="s">
        <v>135</v>
      </c>
      <c r="B13" s="46" t="s">
        <v>136</v>
      </c>
      <c r="C13" s="46"/>
      <c r="D13" s="47">
        <v>2854520</v>
      </c>
      <c r="E13" s="47">
        <v>0</v>
      </c>
      <c r="F13" s="47">
        <v>2854520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2854520</v>
      </c>
      <c r="M13" s="47">
        <v>0</v>
      </c>
      <c r="N13" s="47">
        <v>98777.34</v>
      </c>
      <c r="O13" s="47">
        <v>0</v>
      </c>
      <c r="P13" s="47">
        <v>98777.34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98777.34</v>
      </c>
      <c r="W13" s="47">
        <v>0</v>
      </c>
    </row>
    <row r="14" spans="1:23" ht="26.25">
      <c r="A14" s="44" t="s">
        <v>137</v>
      </c>
      <c r="B14" s="45" t="s">
        <v>136</v>
      </c>
      <c r="C14" s="46" t="s">
        <v>138</v>
      </c>
      <c r="D14" s="47">
        <v>2854520</v>
      </c>
      <c r="E14" s="47">
        <v>0</v>
      </c>
      <c r="F14" s="47">
        <v>2854520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2854520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</row>
    <row r="15" spans="1:23" ht="15">
      <c r="A15" s="44" t="s">
        <v>139</v>
      </c>
      <c r="B15" s="45" t="s">
        <v>136</v>
      </c>
      <c r="C15" s="46" t="s">
        <v>140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98777.34</v>
      </c>
      <c r="O15" s="47">
        <v>0</v>
      </c>
      <c r="P15" s="47">
        <v>98777.34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98777.34</v>
      </c>
      <c r="W15" s="47">
        <v>0</v>
      </c>
    </row>
    <row r="16" spans="1:23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36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10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</row>
  </sheetData>
  <sheetProtection/>
  <mergeCells count="7">
    <mergeCell ref="A17:J17"/>
    <mergeCell ref="A1:S1"/>
    <mergeCell ref="A3:A4"/>
    <mergeCell ref="B3:B4"/>
    <mergeCell ref="C3:C4"/>
    <mergeCell ref="D3:M3"/>
    <mergeCell ref="N3:W3"/>
  </mergeCells>
  <printOptions/>
  <pageMargins left="0.787" right="0.59" top="0.59" bottom="0.59" header="0.393" footer="0.511"/>
  <pageSetup fitToHeight="1000" fitToWidth="1" orientation="portrait" paperSize="9"/>
  <headerFooter>
    <oddFooter>&amp;C&amp;Л&amp;Д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2012-02-08T11:29:55Z</dcterms:created>
  <dcterms:modified xsi:type="dcterms:W3CDTF">2012-04-04T07:36:12Z</dcterms:modified>
  <cp:category/>
  <cp:version/>
  <cp:contentType/>
  <cp:contentStatus/>
</cp:coreProperties>
</file>