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300" activeTab="0"/>
  </bookViews>
  <sheets>
    <sheet name="А-Сир" sheetId="1" r:id="rId1"/>
  </sheets>
  <definedNames/>
  <calcPr fullCalcOnLoad="1"/>
</workbook>
</file>

<file path=xl/sharedStrings.xml><?xml version="1.0" encoding="utf-8"?>
<sst xmlns="http://schemas.openxmlformats.org/spreadsheetml/2006/main" count="144" uniqueCount="97">
  <si>
    <t>Приложение №1</t>
  </si>
  <si>
    <t>к постановлению главы</t>
  </si>
  <si>
    <t>Азимсирминского сельского поселения</t>
  </si>
  <si>
    <t>Вурнарского района Чувашской Республики</t>
  </si>
  <si>
    <t>Основные показатели прогноза социально-экономического развития
 Азимсирминского сельского поселения на 2009-2011 годы</t>
  </si>
  <si>
    <t>Показатели</t>
  </si>
  <si>
    <t xml:space="preserve">Единица </t>
  </si>
  <si>
    <t>отчет</t>
  </si>
  <si>
    <t>оценка</t>
  </si>
  <si>
    <t>прогноз</t>
  </si>
  <si>
    <t>измерения</t>
  </si>
  <si>
    <t>2007г.</t>
  </si>
  <si>
    <t>2008г.</t>
  </si>
  <si>
    <t>2009г.</t>
  </si>
  <si>
    <t>2010г.</t>
  </si>
  <si>
    <t>2011г.</t>
  </si>
  <si>
    <t>Демографические показатели</t>
  </si>
  <si>
    <t xml:space="preserve">Численность постоянного населения (среднегодовая) </t>
  </si>
  <si>
    <t>человек</t>
  </si>
  <si>
    <t>% к предыдущему году</t>
  </si>
  <si>
    <t>Число родившихся</t>
  </si>
  <si>
    <t xml:space="preserve">Число умерших </t>
  </si>
  <si>
    <t>Число прибывших</t>
  </si>
  <si>
    <t xml:space="preserve">Число убывших </t>
  </si>
  <si>
    <t>Миграционный прирост</t>
  </si>
  <si>
    <t>Производство товаров и услуг</t>
  </si>
  <si>
    <t>Объем отгруженных товаров промышленного производства</t>
  </si>
  <si>
    <t xml:space="preserve">тыс. руб. </t>
  </si>
  <si>
    <t xml:space="preserve"> </t>
  </si>
  <si>
    <t>Сельское хозяйство</t>
  </si>
  <si>
    <t xml:space="preserve">млн.руб. </t>
  </si>
  <si>
    <t>в том числе:</t>
  </si>
  <si>
    <t>Растениеводство</t>
  </si>
  <si>
    <t>Животноводство</t>
  </si>
  <si>
    <t>Продукция сельского хозяйства по категориям хозяйств:</t>
  </si>
  <si>
    <t>Продукция в сельскохозяйственных организациях</t>
  </si>
  <si>
    <t xml:space="preserve">млн. руб. </t>
  </si>
  <si>
    <t>Продукция в хозяйствах населения</t>
  </si>
  <si>
    <t>Транспорт и связь</t>
  </si>
  <si>
    <t>Транспорт</t>
  </si>
  <si>
    <t>Протяженность автомобильных дорог общего пользования с твердым покрытием</t>
  </si>
  <si>
    <t>км</t>
  </si>
  <si>
    <t>километров дорог на 1 000 квадратных километров территории</t>
  </si>
  <si>
    <t>Удельный вес автомобильных дорог с твердым покрытием в общей протяженности автомобильных дорог общего пользования</t>
  </si>
  <si>
    <t>%</t>
  </si>
  <si>
    <t>Связь</t>
  </si>
  <si>
    <t xml:space="preserve">Количество телефонных аппаратов фиксированной электросвязи </t>
  </si>
  <si>
    <t>единиц</t>
  </si>
  <si>
    <t>Деятельность,  связаная с использованием вычислительной техники и информационных технологий</t>
  </si>
  <si>
    <t>штук</t>
  </si>
  <si>
    <t>в % к пред.году</t>
  </si>
  <si>
    <t xml:space="preserve"> в том числе подключенных к сети Интернет</t>
  </si>
  <si>
    <t>Рынок товаров и услуг</t>
  </si>
  <si>
    <t xml:space="preserve">Оборот розничной торговли </t>
  </si>
  <si>
    <t>% к предыдущему году в сопоставимых ценах</t>
  </si>
  <si>
    <t>Оборот общественного питания</t>
  </si>
  <si>
    <t xml:space="preserve">Объем платных услуг населению </t>
  </si>
  <si>
    <t xml:space="preserve"> Малое предпринимательство</t>
  </si>
  <si>
    <t>Количество малых предприятий - на конец года</t>
  </si>
  <si>
    <t xml:space="preserve"> единиц</t>
  </si>
  <si>
    <t>Среднесписочная численность работников (без внешних совместителей) по малым предприятиям</t>
  </si>
  <si>
    <t xml:space="preserve"> человек</t>
  </si>
  <si>
    <t>Оборот малых предприятий</t>
  </si>
  <si>
    <t>Бюджет</t>
  </si>
  <si>
    <t xml:space="preserve">Доходы бюджета сельского поселения, всего </t>
  </si>
  <si>
    <t>тыс.руб.</t>
  </si>
  <si>
    <t>в т.ч., собственные доходы</t>
  </si>
  <si>
    <t xml:space="preserve">Расходы бюджета сельского поселения, всего </t>
  </si>
  <si>
    <t>Превышение доходов над расходами (+), или расходов на доходами (-)</t>
  </si>
  <si>
    <t>Труд и занятость</t>
  </si>
  <si>
    <t>Численность трудовых ресурсов</t>
  </si>
  <si>
    <t>Численность занятых в экономике (среднегодовая)</t>
  </si>
  <si>
    <t>Распределение среднегодовой численности занятых в экономике по формам собственности:</t>
  </si>
  <si>
    <t xml:space="preserve">на предприятиях и организациях </t>
  </si>
  <si>
    <t>в частном секторе</t>
  </si>
  <si>
    <t>в том числе занятые:</t>
  </si>
  <si>
    <t>в крестьянских (фермерских) хозяйствах (включая наемных работников)</t>
  </si>
  <si>
    <t>на частных предприятиях</t>
  </si>
  <si>
    <t>индивидуальным трудом и по найму у отдельных граждан, включая занятых в домашнем хозяйстве производством товаров и услуг для реализации (включая личное подсобное хозяйство)</t>
  </si>
  <si>
    <t>Учащиеся в трудоспособном возрасте, обучающиеся с отрывом от производства</t>
  </si>
  <si>
    <t>Развитие социальной сферы</t>
  </si>
  <si>
    <t>Численность детей в дошкольных образовательных учреждениях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</si>
  <si>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</si>
  <si>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</si>
  <si>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</si>
  <si>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</si>
  <si>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образования</t>
  </si>
  <si>
    <t xml:space="preserve">Ввод в действие жилых домов </t>
  </si>
  <si>
    <t>кв. м общей площади</t>
  </si>
  <si>
    <r>
      <t xml:space="preserve">Естественный прироста </t>
    </r>
    <r>
      <rPr>
        <sz val="8"/>
        <rFont val="Tahoma"/>
        <family val="2"/>
      </rPr>
      <t>населения</t>
    </r>
  </si>
  <si>
    <r>
      <t>Продукция</t>
    </r>
    <r>
      <rPr>
        <sz val="8"/>
        <rFont val="Tahoma"/>
        <family val="2"/>
      </rPr>
      <t xml:space="preserve"> сельского хозяйства  </t>
    </r>
    <r>
      <rPr>
        <sz val="8"/>
        <color indexed="10"/>
        <rFont val="Tahoma"/>
        <family val="2"/>
      </rPr>
      <t>в хозяйствах всех категорий</t>
    </r>
  </si>
  <si>
    <r>
      <t>Густота</t>
    </r>
    <r>
      <rPr>
        <sz val="8"/>
        <rFont val="Tahoma"/>
        <family val="2"/>
      </rPr>
      <t xml:space="preserve"> автомобильных дорог общего пользования с твердым покрытием</t>
    </r>
  </si>
  <si>
    <r>
      <t>Количество</t>
    </r>
    <r>
      <rPr>
        <sz val="8"/>
        <rFont val="Tahoma"/>
        <family val="2"/>
      </rPr>
      <t xml:space="preserve"> почтовых ящиков </t>
    </r>
  </si>
  <si>
    <r>
      <t xml:space="preserve"> Наличие</t>
    </r>
    <r>
      <rPr>
        <sz val="8"/>
        <rFont val="Tahoma"/>
        <family val="2"/>
      </rPr>
      <t xml:space="preserve"> персональных компьютеров</t>
    </r>
  </si>
  <si>
    <r>
      <t xml:space="preserve">Количество </t>
    </r>
    <r>
      <rPr>
        <sz val="8"/>
        <rFont val="Tahoma"/>
        <family val="2"/>
      </rPr>
      <t>пользователей Интернет</t>
    </r>
  </si>
  <si>
    <r>
      <t>Трудоспособные л</t>
    </r>
    <r>
      <rPr>
        <sz val="8"/>
        <rFont val="Tahoma"/>
        <family val="2"/>
      </rPr>
      <t>ица в трудоспособном возрасте</t>
    </r>
    <r>
      <rPr>
        <sz val="8"/>
        <color indexed="10"/>
        <rFont val="Tahoma"/>
        <family val="2"/>
      </rPr>
      <t>,</t>
    </r>
    <r>
      <rPr>
        <sz val="8"/>
        <rFont val="Tahoma"/>
        <family val="2"/>
      </rPr>
      <t xml:space="preserve"> не занятые трудовой деятельностью и учебой</t>
    </r>
  </si>
  <si>
    <r>
      <t xml:space="preserve">Численность пенсионеров, состоящих на учете </t>
    </r>
    <r>
      <rPr>
        <sz val="8"/>
        <color indexed="10"/>
        <rFont val="Tahoma"/>
        <family val="2"/>
      </rPr>
      <t>в системе Пенсионного фонда РФ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</si>
</sst>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"/>
    <numFmt numFmtId="170" formatCode="#,##0.00_ ;\-#,##0.00\ "/>
    <numFmt numFmtId="171" formatCode="0.0000"/>
    <numFmt numFmtId="172" formatCode="0.000000"/>
    <numFmt numFmtId="173" formatCode="0.00000"/>
  </numFmts>
  <fonts count="1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8"/>
      <name val="Arial Cyr"/>
      <family val="2"/>
    </font>
    <font>
      <sz val="8"/>
      <color indexed="10"/>
      <name val="Arial Cyr"/>
      <family val="2"/>
    </font>
    <font>
      <sz val="8"/>
      <color indexed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Continuous" vertical="center"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Continuous" vertical="center" wrapText="1"/>
      <protection/>
    </xf>
    <xf numFmtId="0" fontId="0" fillId="0" borderId="2" xfId="0" applyBorder="1" applyAlignment="1" applyProtection="1">
      <alignment horizontal="centerContinuous" vertical="center" wrapText="1"/>
      <protection/>
    </xf>
    <xf numFmtId="0" fontId="1" fillId="0" borderId="1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Continuous" vertical="center" wrapText="1"/>
      <protection/>
    </xf>
    <xf numFmtId="0" fontId="4" fillId="0" borderId="3" xfId="0" applyFont="1" applyFill="1" applyBorder="1" applyAlignment="1" applyProtection="1">
      <alignment horizontal="centerContinuous" vertical="center" wrapText="1"/>
      <protection/>
    </xf>
    <xf numFmtId="0" fontId="5" fillId="2" borderId="4" xfId="0" applyFont="1" applyFill="1" applyBorder="1" applyAlignment="1" applyProtection="1">
      <alignment horizontal="left" vertical="center" wrapText="1"/>
      <protection/>
    </xf>
    <xf numFmtId="0" fontId="6" fillId="2" borderId="4" xfId="0" applyFont="1" applyFill="1" applyBorder="1" applyAlignment="1" applyProtection="1">
      <alignment horizontal="center" vertical="center" wrapText="1"/>
      <protection/>
    </xf>
    <xf numFmtId="0" fontId="6" fillId="2" borderId="1" xfId="0" applyFont="1" applyFill="1" applyBorder="1" applyAlignment="1" applyProtection="1">
      <alignment horizontal="left" vertical="center" wrapText="1" indent="1"/>
      <protection/>
    </xf>
    <xf numFmtId="0" fontId="6" fillId="2" borderId="1" xfId="0" applyFont="1" applyFill="1" applyBorder="1" applyAlignment="1" applyProtection="1">
      <alignment horizontal="center" vertical="center" wrapText="1"/>
      <protection/>
    </xf>
    <xf numFmtId="2" fontId="7" fillId="0" borderId="1" xfId="0" applyNumberFormat="1" applyFont="1" applyFill="1" applyBorder="1" applyAlignment="1" applyProtection="1">
      <alignment horizontal="right" vertical="center"/>
      <protection locked="0"/>
    </xf>
    <xf numFmtId="2" fontId="8" fillId="0" borderId="1" xfId="0" applyNumberFormat="1" applyFont="1" applyFill="1" applyBorder="1" applyAlignment="1" applyProtection="1">
      <alignment horizontal="right" vertical="center"/>
      <protection locked="0"/>
    </xf>
    <xf numFmtId="0" fontId="8" fillId="0" borderId="1" xfId="0" applyFont="1" applyBorder="1" applyAlignment="1">
      <alignment/>
    </xf>
    <xf numFmtId="0" fontId="6" fillId="2" borderId="1" xfId="0" applyFont="1" applyFill="1" applyBorder="1" applyAlignment="1" applyProtection="1">
      <alignment horizontal="left" vertical="center" wrapText="1"/>
      <protection/>
    </xf>
    <xf numFmtId="169" fontId="7" fillId="0" borderId="1" xfId="0" applyNumberFormat="1" applyFont="1" applyFill="1" applyBorder="1" applyAlignment="1" applyProtection="1">
      <alignment horizontal="right" vertical="center"/>
      <protection locked="0"/>
    </xf>
    <xf numFmtId="169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5" fillId="2" borderId="1" xfId="0" applyFont="1" applyFill="1" applyBorder="1" applyAlignment="1" applyProtection="1">
      <alignment horizontal="left" vertical="center" wrapText="1"/>
      <protection/>
    </xf>
    <xf numFmtId="0" fontId="6" fillId="2" borderId="1" xfId="0" applyFont="1" applyFill="1" applyBorder="1" applyAlignment="1" applyProtection="1">
      <alignment horizontal="left" vertical="center" wrapText="1" indent="2"/>
      <protection/>
    </xf>
    <xf numFmtId="0" fontId="5" fillId="2" borderId="1" xfId="0" applyFont="1" applyFill="1" applyBorder="1" applyAlignment="1" applyProtection="1">
      <alignment horizontal="left" vertical="center" wrapText="1" indent="1"/>
      <protection/>
    </xf>
    <xf numFmtId="0" fontId="9" fillId="2" borderId="1" xfId="0" applyFont="1" applyFill="1" applyBorder="1" applyAlignment="1" applyProtection="1">
      <alignment horizontal="left" vertical="center" wrapText="1" indent="1"/>
      <protection/>
    </xf>
    <xf numFmtId="169" fontId="8" fillId="0" borderId="1" xfId="0" applyNumberFormat="1" applyFont="1" applyBorder="1" applyAlignment="1">
      <alignment/>
    </xf>
    <xf numFmtId="0" fontId="6" fillId="2" borderId="1" xfId="0" applyFont="1" applyFill="1" applyBorder="1" applyAlignment="1" applyProtection="1">
      <alignment horizontal="left" vertical="center" wrapText="1" indent="3"/>
      <protection/>
    </xf>
    <xf numFmtId="0" fontId="6" fillId="2" borderId="1" xfId="0" applyFont="1" applyFill="1" applyBorder="1" applyAlignment="1">
      <alignment horizontal="left" wrapText="1" indent="1"/>
    </xf>
    <xf numFmtId="0" fontId="6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wrapText="1" indent="1"/>
    </xf>
    <xf numFmtId="0" fontId="5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wrapText="1" indent="6"/>
    </xf>
    <xf numFmtId="0" fontId="9" fillId="2" borderId="1" xfId="0" applyFont="1" applyFill="1" applyBorder="1" applyAlignment="1" applyProtection="1">
      <alignment horizontal="center" vertical="center" wrapText="1"/>
      <protection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7" fillId="0" borderId="5" xfId="0" applyNumberFormat="1" applyFont="1" applyFill="1" applyBorder="1" applyAlignment="1" applyProtection="1">
      <alignment horizontal="center" vertical="center"/>
      <protection locked="0"/>
    </xf>
    <xf numFmtId="2" fontId="7" fillId="0" borderId="6" xfId="0" applyNumberFormat="1" applyFont="1" applyFill="1" applyBorder="1" applyAlignment="1" applyProtection="1">
      <alignment horizontal="center" vertical="center"/>
      <protection locked="0"/>
    </xf>
    <xf numFmtId="2" fontId="7" fillId="0" borderId="7" xfId="0" applyNumberFormat="1" applyFont="1" applyFill="1" applyBorder="1" applyAlignment="1" applyProtection="1">
      <alignment horizontal="center" vertical="center"/>
      <protection locked="0"/>
    </xf>
    <xf numFmtId="169" fontId="1" fillId="0" borderId="5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tabSelected="1" workbookViewId="0" topLeftCell="A1">
      <selection activeCell="C93" sqref="C93"/>
    </sheetView>
  </sheetViews>
  <sheetFormatPr defaultColWidth="9.00390625" defaultRowHeight="12.75"/>
  <cols>
    <col min="1" max="1" width="28.75390625" style="1" customWidth="1"/>
    <col min="2" max="2" width="14.875" style="1" customWidth="1"/>
    <col min="3" max="3" width="10.125" style="1" customWidth="1"/>
    <col min="4" max="4" width="9.75390625" style="1" customWidth="1"/>
    <col min="5" max="5" width="9.125" style="1" customWidth="1"/>
    <col min="6" max="6" width="9.00390625" style="1" customWidth="1"/>
    <col min="7" max="7" width="10.875" style="1" bestFit="1" customWidth="1"/>
    <col min="8" max="8" width="9.125" style="0" hidden="1" customWidth="1"/>
  </cols>
  <sheetData>
    <row r="1" spans="3:8" ht="12.75">
      <c r="C1" s="49" t="s">
        <v>0</v>
      </c>
      <c r="D1" s="49"/>
      <c r="E1" s="49"/>
      <c r="F1" s="49"/>
      <c r="G1" s="49"/>
      <c r="H1" s="2"/>
    </row>
    <row r="2" spans="3:8" ht="12.75">
      <c r="C2" s="49" t="s">
        <v>1</v>
      </c>
      <c r="D2" s="49"/>
      <c r="E2" s="49"/>
      <c r="F2" s="49"/>
      <c r="G2" s="49"/>
      <c r="H2" s="2"/>
    </row>
    <row r="3" spans="3:8" ht="12.75">
      <c r="C3" s="49" t="s">
        <v>2</v>
      </c>
      <c r="D3" s="49"/>
      <c r="E3" s="49"/>
      <c r="F3" s="49"/>
      <c r="G3" s="49"/>
      <c r="H3" s="2"/>
    </row>
    <row r="4" spans="3:8" ht="12.75">
      <c r="C4" s="49" t="s">
        <v>3</v>
      </c>
      <c r="D4" s="49"/>
      <c r="E4" s="49"/>
      <c r="F4" s="49"/>
      <c r="G4" s="49"/>
      <c r="H4" s="49"/>
    </row>
    <row r="5" spans="6:8" ht="12.75">
      <c r="F5" s="3"/>
      <c r="G5" s="3"/>
      <c r="H5" s="4"/>
    </row>
    <row r="6" spans="1:8" ht="12.75" customHeight="1">
      <c r="A6" s="48" t="s">
        <v>4</v>
      </c>
      <c r="B6" s="48"/>
      <c r="C6" s="48"/>
      <c r="D6" s="48"/>
      <c r="E6" s="48"/>
      <c r="F6" s="48"/>
      <c r="G6" s="48"/>
      <c r="H6" s="48"/>
    </row>
    <row r="7" spans="1:8" ht="12.75">
      <c r="A7" s="48"/>
      <c r="B7" s="48"/>
      <c r="C7" s="48"/>
      <c r="D7" s="48"/>
      <c r="E7" s="48"/>
      <c r="F7" s="48"/>
      <c r="G7" s="48"/>
      <c r="H7" s="48"/>
    </row>
    <row r="8" spans="1:8" ht="13.5" thickBot="1">
      <c r="A8" s="6"/>
      <c r="B8" s="6"/>
      <c r="C8" s="6"/>
      <c r="D8" s="6"/>
      <c r="E8" s="6"/>
      <c r="F8" s="6"/>
      <c r="G8" s="6"/>
      <c r="H8" s="5"/>
    </row>
    <row r="9" spans="1:8" ht="24.75" customHeight="1">
      <c r="A9" s="7" t="s">
        <v>5</v>
      </c>
      <c r="B9" s="8" t="s">
        <v>6</v>
      </c>
      <c r="C9" s="8" t="s">
        <v>7</v>
      </c>
      <c r="D9" s="9" t="s">
        <v>8</v>
      </c>
      <c r="E9" s="10" t="s">
        <v>9</v>
      </c>
      <c r="F9" s="10"/>
      <c r="G9" s="10"/>
      <c r="H9" s="11"/>
    </row>
    <row r="10" spans="1:8" ht="34.5" customHeight="1">
      <c r="A10" s="12"/>
      <c r="B10" s="13" t="s">
        <v>10</v>
      </c>
      <c r="C10" s="8" t="s">
        <v>11</v>
      </c>
      <c r="D10" s="9" t="s">
        <v>12</v>
      </c>
      <c r="E10" s="14" t="s">
        <v>13</v>
      </c>
      <c r="F10" s="14" t="s">
        <v>14</v>
      </c>
      <c r="G10" s="14" t="s">
        <v>15</v>
      </c>
      <c r="H10" s="15"/>
    </row>
    <row r="11" spans="1:7" ht="12.75">
      <c r="A11" s="16" t="s">
        <v>16</v>
      </c>
      <c r="B11" s="17"/>
      <c r="C11" s="42"/>
      <c r="D11" s="43"/>
      <c r="E11" s="43"/>
      <c r="F11" s="43"/>
      <c r="G11" s="44"/>
    </row>
    <row r="12" spans="1:7" ht="21">
      <c r="A12" s="18" t="s">
        <v>17</v>
      </c>
      <c r="B12" s="19" t="s">
        <v>18</v>
      </c>
      <c r="C12" s="20">
        <v>2092</v>
      </c>
      <c r="D12" s="21">
        <f>SUM(C12+C16+C19)</f>
        <v>2097</v>
      </c>
      <c r="E12" s="22">
        <f>SUM(D12+D16+D19)</f>
        <v>2070</v>
      </c>
      <c r="F12" s="22">
        <f>SUM(E12+E16+E19)</f>
        <v>2061</v>
      </c>
      <c r="G12" s="22">
        <f>SUM(F12+F16+F19)</f>
        <v>2059</v>
      </c>
    </row>
    <row r="13" spans="1:7" ht="21">
      <c r="A13" s="23"/>
      <c r="B13" s="19" t="s">
        <v>19</v>
      </c>
      <c r="C13" s="24">
        <v>97.3</v>
      </c>
      <c r="D13" s="25">
        <f>SUM(D12/C12*100)</f>
        <v>100.23900573613767</v>
      </c>
      <c r="E13" s="25">
        <f>SUM(E12/D12*100)</f>
        <v>98.71244635193133</v>
      </c>
      <c r="F13" s="25">
        <f>SUM(F12/E12*100)</f>
        <v>99.56521739130434</v>
      </c>
      <c r="G13" s="25">
        <f>SUM(G12/F12*100)</f>
        <v>99.90295972828724</v>
      </c>
    </row>
    <row r="14" spans="1:7" ht="12.75">
      <c r="A14" s="18" t="s">
        <v>20</v>
      </c>
      <c r="B14" s="19" t="s">
        <v>18</v>
      </c>
      <c r="C14" s="20">
        <v>14</v>
      </c>
      <c r="D14" s="26">
        <v>9</v>
      </c>
      <c r="E14" s="26">
        <v>11</v>
      </c>
      <c r="F14" s="26">
        <v>13</v>
      </c>
      <c r="G14" s="26">
        <v>18</v>
      </c>
    </row>
    <row r="15" spans="1:7" ht="12.75">
      <c r="A15" s="18" t="s">
        <v>21</v>
      </c>
      <c r="B15" s="19" t="s">
        <v>18</v>
      </c>
      <c r="C15" s="20">
        <v>22</v>
      </c>
      <c r="D15" s="26">
        <v>34</v>
      </c>
      <c r="E15" s="26">
        <v>23</v>
      </c>
      <c r="F15" s="26">
        <v>20</v>
      </c>
      <c r="G15" s="26">
        <v>24</v>
      </c>
    </row>
    <row r="16" spans="1:7" ht="12.75">
      <c r="A16" s="18" t="s">
        <v>89</v>
      </c>
      <c r="B16" s="19" t="s">
        <v>18</v>
      </c>
      <c r="C16" s="21">
        <f>SUM(C14-C15)</f>
        <v>-8</v>
      </c>
      <c r="D16" s="22">
        <f>SUM(D14-D15)</f>
        <v>-25</v>
      </c>
      <c r="E16" s="22">
        <f>SUM(E14-E15)</f>
        <v>-12</v>
      </c>
      <c r="F16" s="22">
        <f>SUM(F14-F15)</f>
        <v>-7</v>
      </c>
      <c r="G16" s="22">
        <f>SUM(G14-G15)</f>
        <v>-6</v>
      </c>
    </row>
    <row r="17" spans="1:7" ht="12.75">
      <c r="A17" s="18" t="s">
        <v>22</v>
      </c>
      <c r="B17" s="19" t="s">
        <v>18</v>
      </c>
      <c r="C17" s="20">
        <v>45</v>
      </c>
      <c r="D17" s="26">
        <v>42</v>
      </c>
      <c r="E17" s="26">
        <v>38</v>
      </c>
      <c r="F17" s="26">
        <v>40</v>
      </c>
      <c r="G17" s="26">
        <v>41</v>
      </c>
    </row>
    <row r="18" spans="1:7" ht="12.75">
      <c r="A18" s="18" t="s">
        <v>23</v>
      </c>
      <c r="B18" s="19" t="s">
        <v>18</v>
      </c>
      <c r="C18" s="20">
        <v>32</v>
      </c>
      <c r="D18" s="26">
        <v>44</v>
      </c>
      <c r="E18" s="26">
        <v>35</v>
      </c>
      <c r="F18" s="26">
        <v>35</v>
      </c>
      <c r="G18" s="26">
        <v>30</v>
      </c>
    </row>
    <row r="19" spans="1:7" ht="12.75">
      <c r="A19" s="18" t="s">
        <v>24</v>
      </c>
      <c r="B19" s="19" t="s">
        <v>18</v>
      </c>
      <c r="C19" s="21">
        <f>SUM(C17-C18)</f>
        <v>13</v>
      </c>
      <c r="D19" s="22">
        <f>SUM(D17-D18)</f>
        <v>-2</v>
      </c>
      <c r="E19" s="22">
        <f>SUM(E17-E18)</f>
        <v>3</v>
      </c>
      <c r="F19" s="22">
        <f>SUM(F17-F18)</f>
        <v>5</v>
      </c>
      <c r="G19" s="22">
        <f>SUM(G17-G18)</f>
        <v>11</v>
      </c>
    </row>
    <row r="20" spans="1:7" ht="12.75">
      <c r="A20" s="18"/>
      <c r="B20" s="19"/>
      <c r="C20" s="20"/>
      <c r="D20" s="26"/>
      <c r="E20" s="26"/>
      <c r="F20" s="26"/>
      <c r="G20" s="26"/>
    </row>
    <row r="21" spans="1:7" ht="12.75">
      <c r="A21" s="27" t="s">
        <v>25</v>
      </c>
      <c r="B21" s="19"/>
      <c r="C21" s="42"/>
      <c r="D21" s="43"/>
      <c r="E21" s="43"/>
      <c r="F21" s="43"/>
      <c r="G21" s="44"/>
    </row>
    <row r="22" spans="1:7" ht="21">
      <c r="A22" s="28" t="s">
        <v>26</v>
      </c>
      <c r="B22" s="19" t="s">
        <v>27</v>
      </c>
      <c r="C22" s="20">
        <v>0</v>
      </c>
      <c r="D22" s="26">
        <v>0</v>
      </c>
      <c r="E22" s="26">
        <v>0</v>
      </c>
      <c r="F22" s="26">
        <v>0</v>
      </c>
      <c r="G22" s="26">
        <v>0</v>
      </c>
    </row>
    <row r="23" spans="1:7" ht="21">
      <c r="A23" s="28" t="s">
        <v>28</v>
      </c>
      <c r="B23" s="19" t="s">
        <v>19</v>
      </c>
      <c r="C23" s="20"/>
      <c r="D23" s="26"/>
      <c r="E23" s="26"/>
      <c r="F23" s="26"/>
      <c r="G23" s="26"/>
    </row>
    <row r="24" spans="1:7" ht="12.75">
      <c r="A24" s="29" t="s">
        <v>29</v>
      </c>
      <c r="B24" s="19"/>
      <c r="C24" s="39"/>
      <c r="D24" s="40"/>
      <c r="E24" s="40"/>
      <c r="F24" s="40"/>
      <c r="G24" s="41"/>
    </row>
    <row r="25" spans="1:7" ht="21">
      <c r="A25" s="30" t="s">
        <v>90</v>
      </c>
      <c r="B25" s="19" t="s">
        <v>30</v>
      </c>
      <c r="C25" s="31">
        <f>SUM(C33+C35)</f>
        <v>42.8</v>
      </c>
      <c r="D25" s="31">
        <f>SUM(D33+D35)</f>
        <v>47.6</v>
      </c>
      <c r="E25" s="31">
        <f>SUM(E33+E35)</f>
        <v>52.2</v>
      </c>
      <c r="F25" s="31">
        <f>SUM(F33+F35)</f>
        <v>57.5</v>
      </c>
      <c r="G25" s="31">
        <f>SUM(G33+G35)</f>
        <v>63.5</v>
      </c>
    </row>
    <row r="26" spans="1:7" ht="21">
      <c r="A26" s="18"/>
      <c r="B26" s="19" t="s">
        <v>19</v>
      </c>
      <c r="C26" s="25">
        <v>105.2</v>
      </c>
      <c r="D26" s="25">
        <f>SUM(D25/C25/106.9*10000)</f>
        <v>104.03643898131716</v>
      </c>
      <c r="E26" s="25">
        <f>SUM(E25/D25/106.5*10000)</f>
        <v>102.97076577109718</v>
      </c>
      <c r="F26" s="25">
        <f>SUM(F25/E25/106.4*10000)</f>
        <v>103.52749690317746</v>
      </c>
      <c r="G26" s="25">
        <f>SUM(G25/F25/106.3*10000)</f>
        <v>103.88972964129414</v>
      </c>
    </row>
    <row r="27" spans="1:7" ht="12.75">
      <c r="A27" s="28" t="s">
        <v>31</v>
      </c>
      <c r="B27" s="19"/>
      <c r="C27" s="25"/>
      <c r="D27" s="25"/>
      <c r="E27" s="25"/>
      <c r="F27" s="25"/>
      <c r="G27" s="25"/>
    </row>
    <row r="28" spans="1:7" ht="12.75">
      <c r="A28" s="32" t="s">
        <v>32</v>
      </c>
      <c r="B28" s="19" t="s">
        <v>30</v>
      </c>
      <c r="C28" s="25">
        <v>26.5</v>
      </c>
      <c r="D28" s="25">
        <v>29.4</v>
      </c>
      <c r="E28" s="25">
        <v>32.1</v>
      </c>
      <c r="F28" s="25">
        <v>35.2</v>
      </c>
      <c r="G28" s="25">
        <v>38.7</v>
      </c>
    </row>
    <row r="29" spans="1:7" ht="21">
      <c r="A29" s="32"/>
      <c r="B29" s="19" t="s">
        <v>19</v>
      </c>
      <c r="C29" s="25">
        <v>104.5</v>
      </c>
      <c r="D29" s="25">
        <f>SUM(D28/C28/106.9*10000)</f>
        <v>103.78240994051926</v>
      </c>
      <c r="E29" s="25">
        <f>SUM(E28/D28/106.5*10000)</f>
        <v>102.51988119191338</v>
      </c>
      <c r="F29" s="25">
        <f>SUM(F28/E28/106.4*10000)</f>
        <v>103.06139179725014</v>
      </c>
      <c r="G29" s="25">
        <f>SUM(G28/F28/106.3*10000)</f>
        <v>103.42726417514751</v>
      </c>
    </row>
    <row r="30" spans="1:7" ht="12.75">
      <c r="A30" s="32" t="s">
        <v>33</v>
      </c>
      <c r="B30" s="19" t="s">
        <v>30</v>
      </c>
      <c r="C30" s="31">
        <f>SUM(C25-C28)</f>
        <v>16.299999999999997</v>
      </c>
      <c r="D30" s="31">
        <f>SUM(D25-D28)</f>
        <v>18.200000000000003</v>
      </c>
      <c r="E30" s="31">
        <f>SUM(E25-E28)</f>
        <v>20.1</v>
      </c>
      <c r="F30" s="31">
        <f>SUM(F25-F28)</f>
        <v>22.299999999999997</v>
      </c>
      <c r="G30" s="31">
        <f>SUM(G25-G28)</f>
        <v>24.799999999999997</v>
      </c>
    </row>
    <row r="31" spans="1:7" ht="21">
      <c r="A31" s="32"/>
      <c r="B31" s="19" t="s">
        <v>19</v>
      </c>
      <c r="C31" s="25">
        <v>106.8</v>
      </c>
      <c r="D31" s="25">
        <f>SUM(D30/C30/106.9*10000)</f>
        <v>104.44943098016039</v>
      </c>
      <c r="E31" s="25">
        <f>SUM(E30/D30/106.5*10000)</f>
        <v>103.69911778362481</v>
      </c>
      <c r="F31" s="25">
        <f>SUM(F30/E30/106.4*10000)</f>
        <v>104.27187371413606</v>
      </c>
      <c r="G31" s="25">
        <f>SUM(G30/F30/106.3*10000)</f>
        <v>104.6197199735076</v>
      </c>
    </row>
    <row r="32" spans="1:7" ht="31.5">
      <c r="A32" s="29" t="s">
        <v>34</v>
      </c>
      <c r="B32" s="19"/>
      <c r="C32" s="45"/>
      <c r="D32" s="46"/>
      <c r="E32" s="46"/>
      <c r="F32" s="46"/>
      <c r="G32" s="47"/>
    </row>
    <row r="33" spans="1:7" ht="31.5">
      <c r="A33" s="28" t="s">
        <v>35</v>
      </c>
      <c r="B33" s="19" t="s">
        <v>36</v>
      </c>
      <c r="C33" s="25">
        <v>0.8</v>
      </c>
      <c r="D33" s="25">
        <v>0.5</v>
      </c>
      <c r="E33" s="25">
        <v>0.6</v>
      </c>
      <c r="F33" s="25">
        <v>0.7</v>
      </c>
      <c r="G33" s="25">
        <v>0.8</v>
      </c>
    </row>
    <row r="34" spans="1:7" ht="21">
      <c r="A34" s="28"/>
      <c r="B34" s="19" t="s">
        <v>19</v>
      </c>
      <c r="C34" s="25">
        <v>0</v>
      </c>
      <c r="D34" s="25">
        <f>SUM(D33/C33/106.9*10000)</f>
        <v>58.465855940130965</v>
      </c>
      <c r="E34" s="25">
        <f>SUM(E33/D33/106.5*10000)</f>
        <v>112.67605633802816</v>
      </c>
      <c r="F34" s="25">
        <f>SUM(F33/E33/106.4*10000)</f>
        <v>109.64912280701753</v>
      </c>
      <c r="G34" s="25">
        <f>SUM(G33/F33/106.3*10000)</f>
        <v>107.51243112484883</v>
      </c>
    </row>
    <row r="35" spans="1:7" ht="21">
      <c r="A35" s="28" t="s">
        <v>37</v>
      </c>
      <c r="B35" s="19" t="s">
        <v>36</v>
      </c>
      <c r="C35" s="25">
        <v>42</v>
      </c>
      <c r="D35" s="25">
        <v>47.1</v>
      </c>
      <c r="E35" s="25">
        <v>51.6</v>
      </c>
      <c r="F35" s="25">
        <v>56.8</v>
      </c>
      <c r="G35" s="25">
        <v>62.7</v>
      </c>
    </row>
    <row r="36" spans="1:7" ht="21">
      <c r="A36" s="28"/>
      <c r="B36" s="19" t="s">
        <v>19</v>
      </c>
      <c r="C36" s="25">
        <v>105.2</v>
      </c>
      <c r="D36" s="25">
        <f>SUM(D35/C35/106.9*10000)</f>
        <v>104.90445008686355</v>
      </c>
      <c r="E36" s="25">
        <f>SUM(E35/D35/106.5*10000)</f>
        <v>102.86773720881553</v>
      </c>
      <c r="F36" s="25">
        <f>SUM(F35/E35/106.4*10000)</f>
        <v>103.4563152066212</v>
      </c>
      <c r="G36" s="25">
        <f>SUM(G35/F35/106.3*10000)</f>
        <v>103.84508367230667</v>
      </c>
    </row>
    <row r="37" spans="1:7" ht="12.75">
      <c r="A37" s="29" t="s">
        <v>38</v>
      </c>
      <c r="B37" s="19"/>
      <c r="C37" s="39"/>
      <c r="D37" s="40"/>
      <c r="E37" s="40"/>
      <c r="F37" s="40"/>
      <c r="G37" s="41"/>
    </row>
    <row r="38" spans="1:7" ht="12.75">
      <c r="A38" s="29" t="s">
        <v>39</v>
      </c>
      <c r="B38" s="19"/>
      <c r="C38" s="39"/>
      <c r="D38" s="40"/>
      <c r="E38" s="40"/>
      <c r="F38" s="40"/>
      <c r="G38" s="41"/>
    </row>
    <row r="39" spans="1:7" ht="31.5">
      <c r="A39" s="18" t="s">
        <v>40</v>
      </c>
      <c r="B39" s="19" t="s">
        <v>41</v>
      </c>
      <c r="C39" s="26">
        <v>19.5</v>
      </c>
      <c r="D39" s="26">
        <v>24</v>
      </c>
      <c r="E39" s="26">
        <v>26</v>
      </c>
      <c r="F39" s="26">
        <v>28</v>
      </c>
      <c r="G39" s="26">
        <v>30</v>
      </c>
    </row>
    <row r="40" spans="1:7" ht="52.5">
      <c r="A40" s="30" t="s">
        <v>91</v>
      </c>
      <c r="B40" s="19" t="s">
        <v>42</v>
      </c>
      <c r="C40" s="26">
        <v>402.5</v>
      </c>
      <c r="D40" s="26">
        <v>495.3</v>
      </c>
      <c r="E40" s="26">
        <v>536.6</v>
      </c>
      <c r="F40" s="26">
        <v>577.9</v>
      </c>
      <c r="G40" s="26">
        <v>619.2</v>
      </c>
    </row>
    <row r="41" spans="1:7" ht="52.5">
      <c r="A41" s="18" t="s">
        <v>43</v>
      </c>
      <c r="B41" s="19" t="s">
        <v>44</v>
      </c>
      <c r="C41" s="26">
        <v>88.6</v>
      </c>
      <c r="D41" s="26">
        <v>94.1</v>
      </c>
      <c r="E41" s="26">
        <v>96</v>
      </c>
      <c r="F41" s="26">
        <v>98</v>
      </c>
      <c r="G41" s="26">
        <v>100</v>
      </c>
    </row>
    <row r="42" spans="1:7" ht="12.75">
      <c r="A42" s="29" t="s">
        <v>45</v>
      </c>
      <c r="B42" s="19"/>
      <c r="C42" s="39"/>
      <c r="D42" s="40"/>
      <c r="E42" s="40"/>
      <c r="F42" s="40"/>
      <c r="G42" s="41"/>
    </row>
    <row r="43" spans="1:7" ht="32.25">
      <c r="A43" s="33" t="s">
        <v>46</v>
      </c>
      <c r="B43" s="34" t="s">
        <v>47</v>
      </c>
      <c r="C43" s="26">
        <v>78</v>
      </c>
      <c r="D43" s="26">
        <v>80</v>
      </c>
      <c r="E43" s="26">
        <v>82</v>
      </c>
      <c r="F43" s="26">
        <v>92</v>
      </c>
      <c r="G43" s="26">
        <v>85</v>
      </c>
    </row>
    <row r="44" spans="1:7" ht="12.75">
      <c r="A44" s="33"/>
      <c r="B44" s="34"/>
      <c r="C44" s="26" t="s">
        <v>28</v>
      </c>
      <c r="D44" s="26"/>
      <c r="E44" s="26"/>
      <c r="F44" s="26"/>
      <c r="G44" s="26"/>
    </row>
    <row r="45" spans="1:7" ht="12.75">
      <c r="A45" s="35" t="s">
        <v>92</v>
      </c>
      <c r="B45" s="34" t="s">
        <v>47</v>
      </c>
      <c r="C45" s="26">
        <v>11</v>
      </c>
      <c r="D45" s="26">
        <v>11</v>
      </c>
      <c r="E45" s="26">
        <v>11</v>
      </c>
      <c r="F45" s="26">
        <v>11</v>
      </c>
      <c r="G45" s="26">
        <v>11</v>
      </c>
    </row>
    <row r="46" spans="1:7" ht="12.75">
      <c r="A46" s="35"/>
      <c r="B46" s="34"/>
      <c r="C46" s="26"/>
      <c r="D46" s="26"/>
      <c r="E46" s="26"/>
      <c r="F46" s="26"/>
      <c r="G46" s="26"/>
    </row>
    <row r="47" spans="1:7" ht="42.75">
      <c r="A47" s="35" t="s">
        <v>48</v>
      </c>
      <c r="B47" s="36"/>
      <c r="C47" s="26"/>
      <c r="D47" s="26"/>
      <c r="E47" s="26"/>
      <c r="F47" s="26"/>
      <c r="G47" s="26"/>
    </row>
    <row r="48" spans="1:7" ht="12.75">
      <c r="A48" s="37"/>
      <c r="B48" s="34"/>
      <c r="C48" s="26"/>
      <c r="D48" s="26"/>
      <c r="E48" s="26"/>
      <c r="F48" s="26"/>
      <c r="G48" s="26"/>
    </row>
    <row r="49" spans="1:7" ht="21.75">
      <c r="A49" s="35" t="s">
        <v>93</v>
      </c>
      <c r="B49" s="34" t="s">
        <v>49</v>
      </c>
      <c r="C49" s="26">
        <v>115</v>
      </c>
      <c r="D49" s="26">
        <v>125</v>
      </c>
      <c r="E49" s="26">
        <v>130</v>
      </c>
      <c r="F49" s="26">
        <v>135</v>
      </c>
      <c r="G49" s="26">
        <v>140</v>
      </c>
    </row>
    <row r="50" spans="1:7" ht="12.75">
      <c r="A50" s="35"/>
      <c r="B50" s="34" t="s">
        <v>50</v>
      </c>
      <c r="C50" s="26"/>
      <c r="D50" s="25">
        <f>SUM(D49/C49*100)</f>
        <v>108.69565217391303</v>
      </c>
      <c r="E50" s="25">
        <f>SUM(E49/D49*100)</f>
        <v>104</v>
      </c>
      <c r="F50" s="25">
        <f>SUM(F49/E49*100)</f>
        <v>103.84615384615385</v>
      </c>
      <c r="G50" s="25">
        <f>SUM(G49/F49*100)</f>
        <v>103.7037037037037</v>
      </c>
    </row>
    <row r="51" spans="1:7" ht="32.25">
      <c r="A51" s="37" t="s">
        <v>51</v>
      </c>
      <c r="B51" s="34" t="s">
        <v>49</v>
      </c>
      <c r="C51" s="26">
        <v>35</v>
      </c>
      <c r="D51" s="25">
        <v>40</v>
      </c>
      <c r="E51" s="25">
        <v>42</v>
      </c>
      <c r="F51" s="25">
        <v>45</v>
      </c>
      <c r="G51" s="25">
        <v>50</v>
      </c>
    </row>
    <row r="52" spans="1:7" ht="12.75">
      <c r="A52" s="37"/>
      <c r="B52" s="34" t="s">
        <v>50</v>
      </c>
      <c r="C52" s="26"/>
      <c r="D52" s="25">
        <f>SUM(D51/C51*100)</f>
        <v>114.28571428571428</v>
      </c>
      <c r="E52" s="25">
        <f>SUM(E51/D51*100)</f>
        <v>105</v>
      </c>
      <c r="F52" s="25">
        <f>SUM(F51/E51*100)</f>
        <v>107.14285714285714</v>
      </c>
      <c r="G52" s="25">
        <f>SUM(G51/F51*100)</f>
        <v>111.11111111111111</v>
      </c>
    </row>
    <row r="53" spans="1:7" ht="21.75">
      <c r="A53" s="35" t="s">
        <v>94</v>
      </c>
      <c r="B53" s="34" t="s">
        <v>47</v>
      </c>
      <c r="C53" s="26">
        <v>550</v>
      </c>
      <c r="D53" s="25">
        <v>570</v>
      </c>
      <c r="E53" s="25">
        <v>600</v>
      </c>
      <c r="F53" s="25">
        <v>620</v>
      </c>
      <c r="G53" s="25">
        <v>650</v>
      </c>
    </row>
    <row r="54" spans="1:7" ht="12.75">
      <c r="A54" s="35"/>
      <c r="B54" s="34" t="s">
        <v>50</v>
      </c>
      <c r="C54" s="26"/>
      <c r="D54" s="25">
        <f>SUM(D53/C53*100)</f>
        <v>103.63636363636364</v>
      </c>
      <c r="E54" s="25">
        <f>SUM(E53/D53*100)</f>
        <v>105.26315789473684</v>
      </c>
      <c r="F54" s="25">
        <f>SUM(F53/E53*100)</f>
        <v>103.33333333333334</v>
      </c>
      <c r="G54" s="25">
        <f>SUM(G53/F53*100)</f>
        <v>104.83870967741935</v>
      </c>
    </row>
    <row r="55" spans="1:7" ht="12.75">
      <c r="A55" s="27" t="s">
        <v>52</v>
      </c>
      <c r="B55" s="19"/>
      <c r="C55" s="39"/>
      <c r="D55" s="40"/>
      <c r="E55" s="40"/>
      <c r="F55" s="40"/>
      <c r="G55" s="41"/>
    </row>
    <row r="56" spans="1:7" ht="12.75">
      <c r="A56" s="18" t="s">
        <v>53</v>
      </c>
      <c r="B56" s="19" t="s">
        <v>27</v>
      </c>
      <c r="C56" s="26">
        <v>8850</v>
      </c>
      <c r="D56" s="26">
        <v>10200</v>
      </c>
      <c r="E56" s="26">
        <v>11900</v>
      </c>
      <c r="F56" s="26">
        <v>14000</v>
      </c>
      <c r="G56" s="26">
        <v>16700</v>
      </c>
    </row>
    <row r="57" spans="1:7" ht="52.5">
      <c r="A57" s="18"/>
      <c r="B57" s="18" t="s">
        <v>54</v>
      </c>
      <c r="C57" s="26">
        <v>104.8</v>
      </c>
      <c r="D57" s="25">
        <f>SUM(D56/C56/113.5*10000)</f>
        <v>101.54558351377587</v>
      </c>
      <c r="E57" s="25">
        <f>SUM(E56/D56/113.5*10000)</f>
        <v>102.79001468428781</v>
      </c>
      <c r="F57" s="25">
        <f>SUM(F56/E56/113.5*10000)</f>
        <v>103.65379632029024</v>
      </c>
      <c r="G57" s="25">
        <f>SUM(G56/F56/113.5*10000)</f>
        <v>105.09754562618</v>
      </c>
    </row>
    <row r="58" spans="1:7" ht="12.75">
      <c r="A58" s="18" t="s">
        <v>55</v>
      </c>
      <c r="B58" s="19" t="s">
        <v>27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</row>
    <row r="59" spans="1:7" ht="52.5">
      <c r="A59" s="18"/>
      <c r="B59" s="18" t="s">
        <v>54</v>
      </c>
      <c r="C59" s="26">
        <v>0</v>
      </c>
      <c r="D59" s="25">
        <v>0</v>
      </c>
      <c r="E59" s="25">
        <v>0</v>
      </c>
      <c r="F59" s="25">
        <v>0</v>
      </c>
      <c r="G59" s="25">
        <v>0</v>
      </c>
    </row>
    <row r="60" spans="1:7" ht="12.75">
      <c r="A60" s="18" t="s">
        <v>56</v>
      </c>
      <c r="B60" s="19" t="s">
        <v>27</v>
      </c>
      <c r="C60" s="26">
        <v>4.8</v>
      </c>
      <c r="D60" s="26">
        <v>5.5</v>
      </c>
      <c r="E60" s="26">
        <v>6.1</v>
      </c>
      <c r="F60" s="26">
        <v>6.8</v>
      </c>
      <c r="G60" s="26">
        <v>7.6</v>
      </c>
    </row>
    <row r="61" spans="1:7" ht="52.5">
      <c r="A61" s="18"/>
      <c r="B61" s="18" t="s">
        <v>54</v>
      </c>
      <c r="C61" s="26">
        <v>0</v>
      </c>
      <c r="D61" s="25">
        <f>SUM(D60/C60/113.5*10000)</f>
        <v>100.9544787077827</v>
      </c>
      <c r="E61" s="25">
        <f>SUM(E60/D60/108.5*10000)</f>
        <v>102.22036028487642</v>
      </c>
      <c r="F61" s="25">
        <f>SUM(F60/E60/107.4*10000)</f>
        <v>103.79460878590835</v>
      </c>
      <c r="G61" s="25">
        <f>SUM(G60/F60/106.6*10000)</f>
        <v>104.84493985211346</v>
      </c>
    </row>
    <row r="62" spans="1:7" ht="12.75">
      <c r="A62" s="27" t="s">
        <v>57</v>
      </c>
      <c r="B62" s="19"/>
      <c r="C62" s="39"/>
      <c r="D62" s="40"/>
      <c r="E62" s="40"/>
      <c r="F62" s="40"/>
      <c r="G62" s="41"/>
    </row>
    <row r="63" spans="1:7" ht="21">
      <c r="A63" s="18" t="s">
        <v>58</v>
      </c>
      <c r="B63" s="19" t="s">
        <v>59</v>
      </c>
      <c r="C63" s="26">
        <v>3</v>
      </c>
      <c r="D63" s="26">
        <v>3</v>
      </c>
      <c r="E63" s="26">
        <v>4</v>
      </c>
      <c r="F63" s="26">
        <v>4</v>
      </c>
      <c r="G63" s="26">
        <v>4</v>
      </c>
    </row>
    <row r="64" spans="1:7" ht="42">
      <c r="A64" s="18" t="s">
        <v>60</v>
      </c>
      <c r="B64" s="19" t="s">
        <v>61</v>
      </c>
      <c r="C64" s="26">
        <v>19</v>
      </c>
      <c r="D64" s="26">
        <v>23</v>
      </c>
      <c r="E64" s="26">
        <v>25</v>
      </c>
      <c r="F64" s="26">
        <v>29</v>
      </c>
      <c r="G64" s="26">
        <v>35</v>
      </c>
    </row>
    <row r="65" spans="1:7" ht="12.75">
      <c r="A65" s="18" t="s">
        <v>62</v>
      </c>
      <c r="B65" s="19" t="s">
        <v>36</v>
      </c>
      <c r="C65" s="26">
        <v>1.4</v>
      </c>
      <c r="D65" s="26">
        <v>1.5</v>
      </c>
      <c r="E65" s="26">
        <v>2.3</v>
      </c>
      <c r="F65" s="26">
        <v>2.5</v>
      </c>
      <c r="G65" s="26">
        <v>2.9</v>
      </c>
    </row>
    <row r="66" spans="1:7" ht="12.75">
      <c r="A66" s="27" t="s">
        <v>63</v>
      </c>
      <c r="B66" s="19"/>
      <c r="C66" s="39"/>
      <c r="D66" s="40"/>
      <c r="E66" s="40"/>
      <c r="F66" s="40"/>
      <c r="G66" s="41"/>
    </row>
    <row r="67" spans="1:7" ht="21">
      <c r="A67" s="18" t="s">
        <v>64</v>
      </c>
      <c r="B67" s="38" t="s">
        <v>65</v>
      </c>
      <c r="C67" s="26">
        <v>2523.7</v>
      </c>
      <c r="D67" s="26">
        <v>2976.8</v>
      </c>
      <c r="E67" s="26">
        <v>2800</v>
      </c>
      <c r="F67" s="26">
        <v>3132.5</v>
      </c>
      <c r="G67" s="26">
        <v>3508.3</v>
      </c>
    </row>
    <row r="68" spans="1:7" ht="12.75">
      <c r="A68" s="18" t="s">
        <v>66</v>
      </c>
      <c r="B68" s="38" t="s">
        <v>65</v>
      </c>
      <c r="C68" s="26">
        <v>331.4</v>
      </c>
      <c r="D68" s="26">
        <v>332.6</v>
      </c>
      <c r="E68" s="26">
        <v>379</v>
      </c>
      <c r="F68" s="26">
        <v>420.8</v>
      </c>
      <c r="G68" s="26">
        <v>471.3</v>
      </c>
    </row>
    <row r="69" spans="1:7" ht="21">
      <c r="A69" s="18" t="s">
        <v>67</v>
      </c>
      <c r="B69" s="19" t="s">
        <v>65</v>
      </c>
      <c r="C69" s="26">
        <v>2449.3</v>
      </c>
      <c r="D69" s="26">
        <v>2993.4</v>
      </c>
      <c r="E69" s="26">
        <v>2800</v>
      </c>
      <c r="F69" s="26">
        <v>3132.5</v>
      </c>
      <c r="G69" s="26">
        <v>3508.3</v>
      </c>
    </row>
    <row r="70" spans="1:7" ht="31.5">
      <c r="A70" s="18" t="s">
        <v>68</v>
      </c>
      <c r="B70" s="19" t="s">
        <v>65</v>
      </c>
      <c r="C70" s="26">
        <v>74.4</v>
      </c>
      <c r="D70" s="26">
        <v>-16.6</v>
      </c>
      <c r="E70" s="26">
        <v>0</v>
      </c>
      <c r="F70" s="26">
        <v>0</v>
      </c>
      <c r="G70" s="26">
        <v>0</v>
      </c>
    </row>
    <row r="71" spans="1:7" ht="12.75">
      <c r="A71" s="27" t="s">
        <v>69</v>
      </c>
      <c r="B71" s="19"/>
      <c r="C71" s="39"/>
      <c r="D71" s="40"/>
      <c r="E71" s="40"/>
      <c r="F71" s="40"/>
      <c r="G71" s="41"/>
    </row>
    <row r="72" spans="1:7" ht="12.75">
      <c r="A72" s="18" t="s">
        <v>70</v>
      </c>
      <c r="B72" s="19" t="s">
        <v>61</v>
      </c>
      <c r="C72" s="22">
        <f>SUM(C73+C81+C82)</f>
        <v>983</v>
      </c>
      <c r="D72" s="22">
        <f>SUM(D73+D81+D82)</f>
        <v>985</v>
      </c>
      <c r="E72" s="22">
        <f>SUM(E73+E81+E82)</f>
        <v>990</v>
      </c>
      <c r="F72" s="22">
        <f>SUM(F73+F81+F82)</f>
        <v>985</v>
      </c>
      <c r="G72" s="22">
        <f>SUM(G73+G81+G82)</f>
        <v>980</v>
      </c>
    </row>
    <row r="73" spans="1:7" ht="21">
      <c r="A73" s="29" t="s">
        <v>71</v>
      </c>
      <c r="B73" s="19" t="s">
        <v>61</v>
      </c>
      <c r="C73" s="22">
        <f>SUM(C75:C76)</f>
        <v>859</v>
      </c>
      <c r="D73" s="22">
        <f>SUM(D75:D76)</f>
        <v>843</v>
      </c>
      <c r="E73" s="22">
        <f>SUM(E75:E76)</f>
        <v>867</v>
      </c>
      <c r="F73" s="22">
        <f>SUM(F75:F76)</f>
        <v>864</v>
      </c>
      <c r="G73" s="22">
        <f>SUM(G75:G76)</f>
        <v>860</v>
      </c>
    </row>
    <row r="74" spans="1:7" ht="31.5">
      <c r="A74" s="18" t="s">
        <v>72</v>
      </c>
      <c r="B74" s="19" t="s">
        <v>28</v>
      </c>
      <c r="C74" s="26"/>
      <c r="D74" s="26"/>
      <c r="E74" s="26"/>
      <c r="F74" s="26"/>
      <c r="G74" s="26"/>
    </row>
    <row r="75" spans="1:7" ht="21">
      <c r="A75" s="28" t="s">
        <v>73</v>
      </c>
      <c r="B75" s="19" t="s">
        <v>61</v>
      </c>
      <c r="C75" s="26">
        <v>241</v>
      </c>
      <c r="D75" s="26">
        <v>279</v>
      </c>
      <c r="E75" s="26">
        <v>288</v>
      </c>
      <c r="F75" s="26">
        <v>286</v>
      </c>
      <c r="G75" s="26">
        <v>312</v>
      </c>
    </row>
    <row r="76" spans="1:7" ht="12.75">
      <c r="A76" s="28" t="s">
        <v>74</v>
      </c>
      <c r="B76" s="19" t="s">
        <v>61</v>
      </c>
      <c r="C76" s="22">
        <f>SUM(C78:C80)</f>
        <v>618</v>
      </c>
      <c r="D76" s="22">
        <f>SUM(D78:D80)</f>
        <v>564</v>
      </c>
      <c r="E76" s="22">
        <f>SUM(E78:E80)</f>
        <v>579</v>
      </c>
      <c r="F76" s="22">
        <f>SUM(F78:F80)</f>
        <v>578</v>
      </c>
      <c r="G76" s="22">
        <f>SUM(G78:G80)</f>
        <v>548</v>
      </c>
    </row>
    <row r="77" spans="1:7" ht="12.75">
      <c r="A77" s="28" t="s">
        <v>75</v>
      </c>
      <c r="B77" s="19" t="s">
        <v>61</v>
      </c>
      <c r="C77" s="26"/>
      <c r="D77" s="26"/>
      <c r="E77" s="26"/>
      <c r="F77" s="26"/>
      <c r="G77" s="26"/>
    </row>
    <row r="78" spans="1:7" ht="31.5">
      <c r="A78" s="32" t="s">
        <v>76</v>
      </c>
      <c r="B78" s="19" t="s">
        <v>61</v>
      </c>
      <c r="C78" s="26">
        <v>15</v>
      </c>
      <c r="D78" s="26">
        <v>20</v>
      </c>
      <c r="E78" s="26">
        <v>22</v>
      </c>
      <c r="F78" s="26">
        <v>25</v>
      </c>
      <c r="G78" s="26">
        <v>30</v>
      </c>
    </row>
    <row r="79" spans="1:7" ht="12.75">
      <c r="A79" s="32" t="s">
        <v>77</v>
      </c>
      <c r="B79" s="19" t="s">
        <v>61</v>
      </c>
      <c r="C79" s="26">
        <v>164</v>
      </c>
      <c r="D79" s="26">
        <v>160</v>
      </c>
      <c r="E79" s="26">
        <v>160</v>
      </c>
      <c r="F79" s="26">
        <v>158</v>
      </c>
      <c r="G79" s="26">
        <v>150</v>
      </c>
    </row>
    <row r="80" spans="1:7" ht="73.5">
      <c r="A80" s="32" t="s">
        <v>78</v>
      </c>
      <c r="B80" s="19" t="s">
        <v>61</v>
      </c>
      <c r="C80" s="26">
        <v>439</v>
      </c>
      <c r="D80" s="26">
        <v>384</v>
      </c>
      <c r="E80" s="26">
        <v>397</v>
      </c>
      <c r="F80" s="26">
        <v>395</v>
      </c>
      <c r="G80" s="26">
        <v>368</v>
      </c>
    </row>
    <row r="81" spans="1:7" ht="31.5">
      <c r="A81" s="18" t="s">
        <v>79</v>
      </c>
      <c r="B81" s="19" t="s">
        <v>61</v>
      </c>
      <c r="C81" s="26">
        <v>93</v>
      </c>
      <c r="D81" s="26">
        <v>107</v>
      </c>
      <c r="E81" s="26">
        <v>98</v>
      </c>
      <c r="F81" s="26">
        <v>98</v>
      </c>
      <c r="G81" s="26">
        <v>100</v>
      </c>
    </row>
    <row r="82" spans="1:7" ht="42">
      <c r="A82" s="30" t="s">
        <v>95</v>
      </c>
      <c r="B82" s="19" t="s">
        <v>61</v>
      </c>
      <c r="C82" s="26">
        <v>31</v>
      </c>
      <c r="D82" s="26">
        <v>35</v>
      </c>
      <c r="E82" s="26">
        <v>25</v>
      </c>
      <c r="F82" s="26">
        <v>23</v>
      </c>
      <c r="G82" s="26">
        <v>20</v>
      </c>
    </row>
    <row r="83" spans="1:7" ht="12.75">
      <c r="A83" s="28"/>
      <c r="B83" s="19"/>
      <c r="C83" s="26"/>
      <c r="D83" s="26"/>
      <c r="E83" s="26"/>
      <c r="F83" s="26"/>
      <c r="G83" s="26"/>
    </row>
    <row r="84" spans="1:7" ht="12.75">
      <c r="A84" s="27" t="s">
        <v>80</v>
      </c>
      <c r="B84" s="19"/>
      <c r="C84" s="39"/>
      <c r="D84" s="40"/>
      <c r="E84" s="40"/>
      <c r="F84" s="40"/>
      <c r="G84" s="41"/>
    </row>
    <row r="85" spans="1:7" ht="21">
      <c r="A85" s="18" t="s">
        <v>81</v>
      </c>
      <c r="B85" s="19" t="s">
        <v>18</v>
      </c>
      <c r="C85" s="26">
        <v>5</v>
      </c>
      <c r="D85" s="26">
        <v>4</v>
      </c>
      <c r="E85" s="26">
        <v>4</v>
      </c>
      <c r="F85" s="26">
        <v>3</v>
      </c>
      <c r="G85" s="26">
        <v>3</v>
      </c>
    </row>
    <row r="86" spans="1:7" ht="21">
      <c r="A86" s="29" t="s">
        <v>82</v>
      </c>
      <c r="B86" s="19"/>
      <c r="C86" s="26"/>
      <c r="D86" s="26"/>
      <c r="E86" s="26"/>
      <c r="F86" s="26"/>
      <c r="G86" s="26"/>
    </row>
    <row r="87" spans="1:7" ht="12.75">
      <c r="A87" s="28" t="s">
        <v>83</v>
      </c>
      <c r="B87" s="19" t="s">
        <v>18</v>
      </c>
      <c r="C87" s="26">
        <v>423</v>
      </c>
      <c r="D87" s="26">
        <v>412</v>
      </c>
      <c r="E87" s="26">
        <v>410</v>
      </c>
      <c r="F87" s="26">
        <v>408</v>
      </c>
      <c r="G87" s="26">
        <v>405</v>
      </c>
    </row>
    <row r="88" spans="1:7" ht="21">
      <c r="A88" s="28" t="s">
        <v>84</v>
      </c>
      <c r="B88" s="19" t="s">
        <v>18</v>
      </c>
      <c r="C88" s="26">
        <v>28</v>
      </c>
      <c r="D88" s="26">
        <v>25</v>
      </c>
      <c r="E88" s="26">
        <v>25</v>
      </c>
      <c r="F88" s="26">
        <v>20</v>
      </c>
      <c r="G88" s="26">
        <v>20</v>
      </c>
    </row>
    <row r="89" spans="1:7" ht="21">
      <c r="A89" s="28" t="s">
        <v>85</v>
      </c>
      <c r="B89" s="19" t="s">
        <v>18</v>
      </c>
      <c r="C89" s="26">
        <v>35</v>
      </c>
      <c r="D89" s="26">
        <v>35</v>
      </c>
      <c r="E89" s="26">
        <v>33</v>
      </c>
      <c r="F89" s="26">
        <v>30</v>
      </c>
      <c r="G89" s="26">
        <v>30</v>
      </c>
    </row>
    <row r="90" spans="1:7" ht="21">
      <c r="A90" s="28" t="s">
        <v>86</v>
      </c>
      <c r="B90" s="19" t="s">
        <v>18</v>
      </c>
      <c r="C90" s="26">
        <v>58</v>
      </c>
      <c r="D90" s="26">
        <v>62</v>
      </c>
      <c r="E90" s="26">
        <v>65</v>
      </c>
      <c r="F90" s="26">
        <v>68</v>
      </c>
      <c r="G90" s="26">
        <v>70</v>
      </c>
    </row>
    <row r="91" spans="1:7" ht="31.5">
      <c r="A91" s="18" t="s">
        <v>96</v>
      </c>
      <c r="B91" s="19" t="s">
        <v>18</v>
      </c>
      <c r="C91" s="26">
        <v>465</v>
      </c>
      <c r="D91" s="26">
        <v>420</v>
      </c>
      <c r="E91" s="26">
        <v>405</v>
      </c>
      <c r="F91" s="26">
        <v>410</v>
      </c>
      <c r="G91" s="26">
        <v>420</v>
      </c>
    </row>
    <row r="92" spans="1:7" ht="21">
      <c r="A92" s="18" t="s">
        <v>87</v>
      </c>
      <c r="B92" s="19" t="s">
        <v>88</v>
      </c>
      <c r="C92" s="26">
        <v>1770</v>
      </c>
      <c r="D92" s="26">
        <v>1800</v>
      </c>
      <c r="E92" s="26">
        <v>1820</v>
      </c>
      <c r="F92" s="26">
        <v>1820</v>
      </c>
      <c r="G92" s="26">
        <v>1850</v>
      </c>
    </row>
  </sheetData>
  <mergeCells count="17">
    <mergeCell ref="C11:G11"/>
    <mergeCell ref="A6:H7"/>
    <mergeCell ref="C1:G1"/>
    <mergeCell ref="C2:G2"/>
    <mergeCell ref="C3:G3"/>
    <mergeCell ref="C4:H4"/>
    <mergeCell ref="C21:G21"/>
    <mergeCell ref="C24:G24"/>
    <mergeCell ref="C32:G32"/>
    <mergeCell ref="C37:G37"/>
    <mergeCell ref="C66:G66"/>
    <mergeCell ref="C71:G71"/>
    <mergeCell ref="C84:G84"/>
    <mergeCell ref="C38:G38"/>
    <mergeCell ref="C42:G42"/>
    <mergeCell ref="C55:G55"/>
    <mergeCell ref="C62:G62"/>
  </mergeCells>
  <printOptions/>
  <pageMargins left="0.45" right="0.46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Вурнарского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economy1</dc:creator>
  <cp:keywords/>
  <dc:description/>
  <cp:lastModifiedBy>Администрация сельского поселения</cp:lastModifiedBy>
  <dcterms:created xsi:type="dcterms:W3CDTF">2008-08-25T05:23:15Z</dcterms:created>
  <dcterms:modified xsi:type="dcterms:W3CDTF">2009-01-17T11:15:26Z</dcterms:modified>
  <cp:category/>
  <cp:version/>
  <cp:contentType/>
  <cp:contentStatus/>
</cp:coreProperties>
</file>