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575" windowHeight="7320" activeTab="0"/>
  </bookViews>
  <sheets>
    <sheet name="Рындино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<sst xmlns="http://schemas.openxmlformats.org/spreadsheetml/2006/main" count="69" uniqueCount="69">
  <si>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</si>
  <si>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</si>
  <si>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</si>
  <si>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</si>
  <si>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</si>
  <si>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</si>
  <si>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</si>
  <si>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182 1 06 01030 10 0000 110</t>
  </si>
  <si>
    <t>Налог на доходы физических лиц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</si>
  <si>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</si>
  <si>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Итого собственных доходов</t>
  </si>
  <si>
    <t>182 1 01 02000 01 0000 110</t>
  </si>
  <si>
    <t>182 1 06 06000 10 0000 110</t>
  </si>
  <si>
    <t>Государственная пошлина</t>
  </si>
  <si>
    <t>0104</t>
  </si>
  <si>
    <t>0203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</si>
  <si>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</si>
  <si>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</si>
  <si>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</si>
  <si>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</si>
  <si>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</si>
  <si>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</si>
  <si>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</si>
  <si>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Утверждено на год</t>
  </si>
  <si>
    <t>ДОХОДЫ</t>
  </si>
  <si>
    <t>В С Е Г О    Р А С Х О Д О В</t>
  </si>
  <si>
    <t>Р А С Х О Д Ы</t>
  </si>
  <si>
    <t>фактическое исполнение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</si>
  <si>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</si>
  <si>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</si>
  <si>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</si>
  <si>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182 1 05 03000 01 0000 110</t>
  </si>
  <si>
    <t xml:space="preserve"> Итого безвозмездные поступления от других бюджетов бюджетной системы РФ </t>
  </si>
  <si>
    <t>993 1 08 04020 01 0000 110</t>
  </si>
  <si>
    <t>Дефицит</t>
  </si>
  <si>
    <t>0111</t>
  </si>
  <si>
    <t>Резервные фонды</t>
  </si>
  <si>
    <t>0409</t>
  </si>
  <si>
    <t>Дорожное хозяйство</t>
  </si>
  <si>
    <t>Субвенции бюджетам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</si>
  <si>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</si>
  <si>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Единый сельскохозяйственный налог</t>
  </si>
  <si>
    <t>100 1 03 02200 01 0000 110</t>
  </si>
  <si>
    <t>Доходы от уплаты акцизов на нефтепродукты, подлежащие распределению между бюджетами субъектов Российиской Федерации и местными бюджетами с учетом установленных дифференцированных нормативов отчислений в местные бюджеты</t>
  </si>
  <si>
    <t>993 1 11 05035 10 0000 120</t>
  </si>
  <si>
    <t>Доходы от сдачи в аренду имущества</t>
  </si>
  <si>
    <t>993 2 02 20216 10 0000 150</t>
  </si>
  <si>
    <t>Субсидии бюджетам поселений на осуществление дорожной деятельности</t>
  </si>
  <si>
    <t>993 2 02 15001 10 0000 150</t>
  </si>
  <si>
    <t>993 2 02 30024 10 0000 150</t>
  </si>
  <si>
    <t>993 2 02 35118 10 0000 150</t>
  </si>
  <si>
    <t>0310</t>
  </si>
  <si>
    <t>1102</t>
  </si>
  <si>
    <t>Массовый спорт</t>
  </si>
  <si>
    <t xml:space="preserve">                                            Исполнение бюджета Рындинского сельского поселения</t>
  </si>
  <si>
    <t>993 2 02 29999 10 0000 150</t>
  </si>
  <si>
    <t>Прочие субсидии бюджетам сельских поселений</t>
  </si>
  <si>
    <t>0405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</si>
  <si>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</si>
  <si>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</si>
  <si>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>993 1 14 02053 10 0000 440</t>
  </si>
  <si>
    <t>Доходы от реализации иного имущества, находящегося в собственности сельских поселений , в части реализации материальных запасов по указанному имуществу</t>
  </si>
  <si>
    <t>993 2 02 49999 10 0000 150</t>
  </si>
  <si>
    <t>Прочие межбюджетные трансферты, передаваемые бюджетам сельских поселений</t>
  </si>
  <si>
    <t>0113</t>
  </si>
  <si>
    <t>Другие общегосударственные вопросы</t>
  </si>
  <si>
    <t>Цивильского района на 01 июля 2022 года (тыс. рублей)</t>
  </si>
  <si>
    <t>993 1 17 15030 10 1502 150</t>
  </si>
  <si>
    <t>Инициативные платежи, зачисляемые в бюджеты сельских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</si>
</sst>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&quot;р.&quot;"/>
    <numFmt numFmtId="176" formatCode="#,##0.0"/>
    <numFmt numFmtId="177" formatCode="0.00;[Red]0.00"/>
    <numFmt numFmtId="178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178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left" vertical="top" wrapText="1"/>
    </xf>
    <xf numFmtId="176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3" fillId="34" borderId="10" xfId="0" applyNumberFormat="1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176" fontId="3" fillId="3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3" fillId="34" borderId="1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3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D43" sqref="D43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2.125" style="0" customWidth="1"/>
    <col min="4" max="4" width="13.25390625" style="0" customWidth="1"/>
    <col min="5" max="5" width="12.875" style="0" customWidth="1"/>
    <col min="6" max="6" width="8.75390625" style="0" bestFit="1" customWidth="1"/>
  </cols>
  <sheetData>
    <row r="1" spans="1:7" ht="12.75">
      <c r="A1" s="28" t="s">
        <v>54</v>
      </c>
      <c r="B1" s="28"/>
      <c r="C1" s="28"/>
      <c r="D1" s="28"/>
      <c r="E1" s="28"/>
      <c r="F1" s="28"/>
      <c r="G1" s="4"/>
    </row>
    <row r="2" spans="1:7" ht="12.75">
      <c r="A2" s="1"/>
      <c r="B2" s="29" t="s">
        <v>66</v>
      </c>
      <c r="C2" s="30"/>
      <c r="D2" s="30"/>
      <c r="E2" s="30"/>
      <c r="F2" s="30"/>
      <c r="G2" s="30"/>
    </row>
    <row r="3" spans="1:7" ht="12.75">
      <c r="A3" s="2"/>
      <c r="B3" s="2"/>
      <c r="C3" s="2"/>
      <c r="D3" s="2"/>
      <c r="E3" s="2"/>
      <c r="F3" s="2"/>
      <c r="G3" s="4"/>
    </row>
    <row r="4" spans="1:7" ht="12.75" customHeight="1">
      <c r="A4" s="31" t="s">
        <v>4</v>
      </c>
      <c r="B4" s="31" t="s">
        <v>0</v>
      </c>
      <c r="C4" s="32" t="s">
        <v>23</v>
      </c>
      <c r="D4" s="32" t="s">
        <v>27</v>
      </c>
      <c r="E4" s="32" t="s">
        <v>6</v>
      </c>
      <c r="F4" s="32" t="s">
        <v>1</v>
      </c>
      <c r="G4" s="4"/>
    </row>
    <row r="5" spans="1:7" ht="12.75">
      <c r="A5" s="31"/>
      <c r="B5" s="31"/>
      <c r="C5" s="32"/>
      <c r="D5" s="32"/>
      <c r="E5" s="32"/>
      <c r="F5" s="32"/>
      <c r="G5" s="4"/>
    </row>
    <row r="6" spans="1:7" ht="12.75">
      <c r="A6" s="31"/>
      <c r="B6" s="31"/>
      <c r="C6" s="32"/>
      <c r="D6" s="32"/>
      <c r="E6" s="32"/>
      <c r="F6" s="32"/>
      <c r="G6" s="4"/>
    </row>
    <row r="7" spans="1:7" ht="12.75">
      <c r="A7" s="31"/>
      <c r="B7" s="31"/>
      <c r="C7" s="32"/>
      <c r="D7" s="32"/>
      <c r="E7" s="32"/>
      <c r="F7" s="32"/>
      <c r="G7" s="4"/>
    </row>
    <row r="8" spans="1:7" ht="12.75">
      <c r="A8" s="31"/>
      <c r="B8" s="31"/>
      <c r="C8" s="32"/>
      <c r="D8" s="32"/>
      <c r="E8" s="32"/>
      <c r="F8" s="32"/>
      <c r="G8" s="4"/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4"/>
    </row>
    <row r="10" spans="1:7" ht="12.75">
      <c r="A10" s="6"/>
      <c r="B10" s="7" t="s">
        <v>24</v>
      </c>
      <c r="C10" s="7"/>
      <c r="D10" s="7"/>
      <c r="E10" s="7"/>
      <c r="F10" s="7"/>
      <c r="G10" s="4"/>
    </row>
    <row r="11" spans="1:7" ht="102">
      <c r="A11" s="13" t="s">
        <v>42</v>
      </c>
      <c r="B11" s="13" t="s">
        <v>43</v>
      </c>
      <c r="C11" s="14">
        <v>608</v>
      </c>
      <c r="D11" s="14">
        <v>329.3</v>
      </c>
      <c r="E11" s="14">
        <f aca="true" t="shared" si="0" ref="E11:E16">SUM(C11-D11)</f>
        <v>278.7</v>
      </c>
      <c r="F11" s="14">
        <f aca="true" t="shared" si="1" ref="F11:F18">D11/C11*100</f>
        <v>54.161184210526315</v>
      </c>
      <c r="G11" s="4"/>
    </row>
    <row r="12" spans="1:7" ht="12.75">
      <c r="A12" s="13" t="s">
        <v>11</v>
      </c>
      <c r="B12" s="13" t="s">
        <v>8</v>
      </c>
      <c r="C12" s="8">
        <v>79</v>
      </c>
      <c r="D12" s="8">
        <v>26.6</v>
      </c>
      <c r="E12" s="8">
        <f t="shared" si="0"/>
        <v>52.4</v>
      </c>
      <c r="F12" s="8">
        <f t="shared" si="1"/>
        <v>33.67088607594937</v>
      </c>
      <c r="G12" s="4"/>
    </row>
    <row r="13" spans="1:7" ht="12.75">
      <c r="A13" s="13" t="s">
        <v>31</v>
      </c>
      <c r="B13" s="13" t="s">
        <v>41</v>
      </c>
      <c r="C13" s="8">
        <v>0.1</v>
      </c>
      <c r="D13" s="8">
        <v>10.6</v>
      </c>
      <c r="E13" s="8">
        <f t="shared" si="0"/>
        <v>-10.5</v>
      </c>
      <c r="F13" s="8">
        <f t="shared" si="1"/>
        <v>10599.999999999998</v>
      </c>
      <c r="G13" s="4"/>
    </row>
    <row r="14" spans="1:7" ht="12.75">
      <c r="A14" s="15" t="s">
        <v>7</v>
      </c>
      <c r="B14" s="13" t="s">
        <v>2</v>
      </c>
      <c r="C14" s="8">
        <v>184.8</v>
      </c>
      <c r="D14" s="8">
        <v>23</v>
      </c>
      <c r="E14" s="8">
        <f t="shared" si="0"/>
        <v>161.8</v>
      </c>
      <c r="F14" s="8">
        <f t="shared" si="1"/>
        <v>12.445887445887445</v>
      </c>
      <c r="G14" s="4"/>
    </row>
    <row r="15" spans="1:7" ht="12.75">
      <c r="A15" s="15" t="s">
        <v>12</v>
      </c>
      <c r="B15" s="13" t="s">
        <v>5</v>
      </c>
      <c r="C15" s="8">
        <v>838.4</v>
      </c>
      <c r="D15" s="8">
        <v>69.2</v>
      </c>
      <c r="E15" s="8">
        <f t="shared" si="0"/>
        <v>769.1999999999999</v>
      </c>
      <c r="F15" s="8">
        <f t="shared" si="1"/>
        <v>8.25381679389313</v>
      </c>
      <c r="G15" s="4"/>
    </row>
    <row r="16" spans="1:7" ht="12.75">
      <c r="A16" s="15" t="s">
        <v>33</v>
      </c>
      <c r="B16" s="13" t="s">
        <v>13</v>
      </c>
      <c r="C16" s="8">
        <v>3.5</v>
      </c>
      <c r="D16" s="8">
        <v>2.4</v>
      </c>
      <c r="E16" s="8">
        <f t="shared" si="0"/>
        <v>1.1</v>
      </c>
      <c r="F16" s="8">
        <f t="shared" si="1"/>
        <v>68.57142857142857</v>
      </c>
      <c r="G16" s="4"/>
    </row>
    <row r="17" spans="1:7" ht="12.75">
      <c r="A17" s="25" t="s">
        <v>44</v>
      </c>
      <c r="B17" s="26" t="s">
        <v>45</v>
      </c>
      <c r="C17" s="8">
        <v>37.2</v>
      </c>
      <c r="D17" s="8">
        <v>19.4</v>
      </c>
      <c r="E17" s="8">
        <f>C17-D17</f>
        <v>17.800000000000004</v>
      </c>
      <c r="F17" s="8">
        <f t="shared" si="1"/>
        <v>52.150537634408586</v>
      </c>
      <c r="G17" s="4"/>
    </row>
    <row r="18" spans="1:7" ht="63.75">
      <c r="A18" s="25" t="s">
        <v>60</v>
      </c>
      <c r="B18" s="26" t="s">
        <v>61</v>
      </c>
      <c r="C18" s="8">
        <v>0</v>
      </c>
      <c r="D18" s="8">
        <v>70.6</v>
      </c>
      <c r="E18" s="8">
        <f>C18-D18</f>
        <v>-70.6</v>
      </c>
      <c r="F18" s="8" t="e">
        <f t="shared" si="1"/>
        <v>#DIV/0!</v>
      </c>
      <c r="G18" s="4"/>
    </row>
    <row r="19" spans="1:7" ht="25.5">
      <c r="A19" s="25" t="s">
        <v>67</v>
      </c>
      <c r="B19" s="26" t="s">
        <v>68</v>
      </c>
      <c r="C19" s="8">
        <v>0</v>
      </c>
      <c r="D19" s="8">
        <v>241.5</v>
      </c>
      <c r="E19" s="8">
        <f>C19-D19</f>
        <v>-241.5</v>
      </c>
      <c r="F19" s="8" t="e">
        <f>D19/C19*100</f>
        <v>#DIV/0!</v>
      </c>
      <c r="G19" s="4"/>
    </row>
    <row r="20" spans="1:7" ht="12.75">
      <c r="A20" s="16"/>
      <c r="B20" s="17" t="s">
        <v>10</v>
      </c>
      <c r="C20" s="18">
        <f>SUM(C11:C19)</f>
        <v>1751.0000000000002</v>
      </c>
      <c r="D20" s="18">
        <f>SUM(D11:D19)</f>
        <v>792.6</v>
      </c>
      <c r="E20" s="18">
        <f>C20-D20</f>
        <v>958.4000000000002</v>
      </c>
      <c r="F20" s="18">
        <f aca="true" t="shared" si="2" ref="F20:F29">D20/C20*100</f>
        <v>45.26556253569389</v>
      </c>
      <c r="G20" s="4"/>
    </row>
    <row r="21" spans="1:7" ht="25.5">
      <c r="A21" s="25" t="s">
        <v>48</v>
      </c>
      <c r="B21" s="13" t="s">
        <v>40</v>
      </c>
      <c r="C21" s="14">
        <v>3803.7</v>
      </c>
      <c r="D21" s="14">
        <v>1901.9</v>
      </c>
      <c r="E21" s="14">
        <f aca="true" t="shared" si="3" ref="E21:E26">SUM(C21-D21)</f>
        <v>1901.7999999999997</v>
      </c>
      <c r="F21" s="14">
        <f t="shared" si="2"/>
        <v>50.001314509556494</v>
      </c>
      <c r="G21" s="4"/>
    </row>
    <row r="22" spans="1:7" ht="30" customHeight="1">
      <c r="A22" s="25" t="s">
        <v>46</v>
      </c>
      <c r="B22" s="13" t="s">
        <v>47</v>
      </c>
      <c r="C22" s="14">
        <v>860.2</v>
      </c>
      <c r="D22" s="14">
        <v>0</v>
      </c>
      <c r="E22" s="14">
        <f t="shared" si="3"/>
        <v>860.2</v>
      </c>
      <c r="F22" s="14">
        <f t="shared" si="2"/>
        <v>0</v>
      </c>
      <c r="G22" s="4"/>
    </row>
    <row r="23" spans="1:7" ht="54" customHeight="1">
      <c r="A23" s="25" t="s">
        <v>55</v>
      </c>
      <c r="B23" s="26" t="s">
        <v>56</v>
      </c>
      <c r="C23" s="14">
        <v>3400.3</v>
      </c>
      <c r="D23" s="14">
        <v>327.8</v>
      </c>
      <c r="E23" s="14">
        <f t="shared" si="3"/>
        <v>3072.5</v>
      </c>
      <c r="F23" s="14">
        <f>D23/C23*100</f>
        <v>9.640325853601153</v>
      </c>
      <c r="G23" s="4"/>
    </row>
    <row r="24" spans="1:7" ht="48" customHeight="1">
      <c r="A24" s="25" t="s">
        <v>49</v>
      </c>
      <c r="B24" s="13" t="s">
        <v>39</v>
      </c>
      <c r="C24" s="14">
        <v>7.3</v>
      </c>
      <c r="D24" s="14">
        <v>0</v>
      </c>
      <c r="E24" s="14">
        <f t="shared" si="3"/>
        <v>7.3</v>
      </c>
      <c r="F24" s="14">
        <f t="shared" si="2"/>
        <v>0</v>
      </c>
      <c r="G24" s="4"/>
    </row>
    <row r="25" spans="1:7" ht="63.75">
      <c r="A25" s="25" t="s">
        <v>50</v>
      </c>
      <c r="B25" s="13" t="s">
        <v>9</v>
      </c>
      <c r="C25" s="14">
        <v>94.3</v>
      </c>
      <c r="D25" s="14">
        <v>48.4</v>
      </c>
      <c r="E25" s="14">
        <f t="shared" si="3"/>
        <v>45.9</v>
      </c>
      <c r="F25" s="14">
        <f t="shared" si="2"/>
        <v>51.3255567338282</v>
      </c>
      <c r="G25" s="4"/>
    </row>
    <row r="26" spans="1:7" ht="38.25">
      <c r="A26" s="25" t="s">
        <v>62</v>
      </c>
      <c r="B26" s="26" t="s">
        <v>63</v>
      </c>
      <c r="C26" s="14">
        <v>482.7</v>
      </c>
      <c r="D26" s="14">
        <v>482.7</v>
      </c>
      <c r="E26" s="14">
        <f t="shared" si="3"/>
        <v>0</v>
      </c>
      <c r="F26" s="14">
        <f t="shared" si="2"/>
        <v>100</v>
      </c>
      <c r="G26" s="4"/>
    </row>
    <row r="27" spans="1:7" ht="38.25">
      <c r="A27" s="16"/>
      <c r="B27" s="17" t="s">
        <v>32</v>
      </c>
      <c r="C27" s="18">
        <f>SUM(C21:C26)</f>
        <v>8648.5</v>
      </c>
      <c r="D27" s="18">
        <f>SUM(D21:D26)</f>
        <v>2760.8</v>
      </c>
      <c r="E27" s="18">
        <f>C27-D27</f>
        <v>5887.7</v>
      </c>
      <c r="F27" s="18">
        <f t="shared" si="2"/>
        <v>31.922298664508297</v>
      </c>
      <c r="G27" s="4"/>
    </row>
    <row r="28" spans="1:7" ht="12.75">
      <c r="A28" s="9"/>
      <c r="B28" s="6"/>
      <c r="C28" s="8"/>
      <c r="D28" s="8"/>
      <c r="E28" s="8"/>
      <c r="F28" s="8"/>
      <c r="G28" s="4"/>
    </row>
    <row r="29" spans="1:7" ht="12.75">
      <c r="A29" s="17"/>
      <c r="B29" s="24" t="s">
        <v>3</v>
      </c>
      <c r="C29" s="18">
        <f>C20+C27</f>
        <v>10399.5</v>
      </c>
      <c r="D29" s="18">
        <f>D20+D27</f>
        <v>3553.4</v>
      </c>
      <c r="E29" s="18">
        <f>C29-D29</f>
        <v>6846.1</v>
      </c>
      <c r="F29" s="18">
        <f t="shared" si="2"/>
        <v>34.16895043030915</v>
      </c>
      <c r="G29" s="4"/>
    </row>
    <row r="30" spans="1:7" ht="12.75">
      <c r="A30" s="6"/>
      <c r="B30" s="7" t="s">
        <v>26</v>
      </c>
      <c r="C30" s="8"/>
      <c r="D30" s="8"/>
      <c r="E30" s="8"/>
      <c r="F30" s="8"/>
      <c r="G30" s="4"/>
    </row>
    <row r="31" spans="1:7" ht="69" customHeight="1">
      <c r="A31" s="5" t="s">
        <v>14</v>
      </c>
      <c r="B31" s="10" t="s">
        <v>30</v>
      </c>
      <c r="C31" s="20">
        <v>1374.5</v>
      </c>
      <c r="D31" s="20">
        <v>622.2</v>
      </c>
      <c r="E31" s="3">
        <f>C31-D31</f>
        <v>752.3</v>
      </c>
      <c r="F31" s="3">
        <f>D31/C31*100</f>
        <v>45.26736995271008</v>
      </c>
      <c r="G31" s="4"/>
    </row>
    <row r="32" spans="1:7" ht="12.75">
      <c r="A32" s="5" t="s">
        <v>35</v>
      </c>
      <c r="B32" s="10" t="s">
        <v>36</v>
      </c>
      <c r="C32" s="20">
        <v>5</v>
      </c>
      <c r="D32" s="20">
        <v>0</v>
      </c>
      <c r="E32" s="3">
        <f>C32-D32</f>
        <v>5</v>
      </c>
      <c r="F32" s="3">
        <f aca="true" t="shared" si="4" ref="F32:F40">D32/C32*100</f>
        <v>0</v>
      </c>
      <c r="G32" s="4"/>
    </row>
    <row r="33" spans="1:7" ht="12.75">
      <c r="A33" s="5" t="s">
        <v>64</v>
      </c>
      <c r="B33" s="27" t="s">
        <v>65</v>
      </c>
      <c r="C33" s="20">
        <v>34.8</v>
      </c>
      <c r="D33" s="20">
        <v>34.8</v>
      </c>
      <c r="E33" s="3">
        <f>C33-D33</f>
        <v>0</v>
      </c>
      <c r="F33" s="3">
        <f>D33/C33*100</f>
        <v>100</v>
      </c>
      <c r="G33" s="4"/>
    </row>
    <row r="34" spans="1:7" ht="12.75">
      <c r="A34" s="5" t="s">
        <v>15</v>
      </c>
      <c r="B34" s="10" t="s">
        <v>28</v>
      </c>
      <c r="C34" s="20">
        <v>94.3</v>
      </c>
      <c r="D34" s="20">
        <v>36.8</v>
      </c>
      <c r="E34" s="3">
        <f aca="true" t="shared" si="5" ref="E34:E43">C34-D34</f>
        <v>57.5</v>
      </c>
      <c r="F34" s="3">
        <f t="shared" si="4"/>
        <v>39.02439024390244</v>
      </c>
      <c r="G34" s="4"/>
    </row>
    <row r="35" spans="1:7" ht="51">
      <c r="A35" s="5" t="s">
        <v>51</v>
      </c>
      <c r="B35" s="27" t="s">
        <v>59</v>
      </c>
      <c r="C35" s="20">
        <v>10</v>
      </c>
      <c r="D35" s="20">
        <v>0</v>
      </c>
      <c r="E35" s="3">
        <f>C35-D35</f>
        <v>10</v>
      </c>
      <c r="F35" s="3">
        <f>D35/C35*100</f>
        <v>0</v>
      </c>
      <c r="G35" s="4"/>
    </row>
    <row r="36" spans="1:7" ht="12.75">
      <c r="A36" s="5" t="s">
        <v>57</v>
      </c>
      <c r="B36" s="27" t="s">
        <v>58</v>
      </c>
      <c r="C36" s="20">
        <v>7.1</v>
      </c>
      <c r="D36" s="20">
        <v>0</v>
      </c>
      <c r="E36" s="3">
        <f>C36-D36</f>
        <v>7.1</v>
      </c>
      <c r="F36" s="3">
        <f>D36/C36*100</f>
        <v>0</v>
      </c>
      <c r="G36" s="4"/>
    </row>
    <row r="37" spans="1:7" ht="12.75">
      <c r="A37" s="5" t="s">
        <v>37</v>
      </c>
      <c r="B37" s="10" t="s">
        <v>38</v>
      </c>
      <c r="C37" s="20">
        <v>2536.7</v>
      </c>
      <c r="D37" s="20">
        <v>456</v>
      </c>
      <c r="E37" s="3">
        <f t="shared" si="5"/>
        <v>2080.7</v>
      </c>
      <c r="F37" s="3">
        <f t="shared" si="4"/>
        <v>17.976110694997438</v>
      </c>
      <c r="G37" s="4"/>
    </row>
    <row r="38" spans="1:7" ht="12.75">
      <c r="A38" s="5" t="s">
        <v>16</v>
      </c>
      <c r="B38" s="10" t="s">
        <v>17</v>
      </c>
      <c r="C38" s="20">
        <v>3454.5</v>
      </c>
      <c r="D38" s="20">
        <v>119.3</v>
      </c>
      <c r="E38" s="3">
        <f t="shared" si="5"/>
        <v>3335.2</v>
      </c>
      <c r="F38" s="3">
        <f t="shared" si="4"/>
        <v>3.4534664929801706</v>
      </c>
      <c r="G38" s="4"/>
    </row>
    <row r="39" spans="1:7" ht="12.75">
      <c r="A39" s="5" t="s">
        <v>18</v>
      </c>
      <c r="B39" s="10" t="s">
        <v>19</v>
      </c>
      <c r="C39" s="20">
        <v>1204.3</v>
      </c>
      <c r="D39" s="20">
        <v>294</v>
      </c>
      <c r="E39" s="3">
        <f t="shared" si="5"/>
        <v>910.3</v>
      </c>
      <c r="F39" s="3">
        <f t="shared" si="4"/>
        <v>24.412521796894463</v>
      </c>
      <c r="G39" s="4"/>
    </row>
    <row r="40" spans="1:7" ht="25.5">
      <c r="A40" s="5" t="s">
        <v>20</v>
      </c>
      <c r="B40" s="10" t="s">
        <v>29</v>
      </c>
      <c r="C40" s="20">
        <v>0.1</v>
      </c>
      <c r="D40" s="20">
        <v>0</v>
      </c>
      <c r="E40" s="3">
        <f t="shared" si="5"/>
        <v>0.1</v>
      </c>
      <c r="F40" s="3">
        <f t="shared" si="4"/>
        <v>0</v>
      </c>
      <c r="G40" s="4"/>
    </row>
    <row r="41" spans="1:7" ht="12.75">
      <c r="A41" s="5" t="s">
        <v>21</v>
      </c>
      <c r="B41" s="10" t="s">
        <v>22</v>
      </c>
      <c r="C41" s="20">
        <v>1675.2</v>
      </c>
      <c r="D41" s="20">
        <v>1092.7</v>
      </c>
      <c r="E41" s="3">
        <f>C41-D41</f>
        <v>582.5</v>
      </c>
      <c r="F41" s="3">
        <f>D41/C41*100</f>
        <v>65.22803247373447</v>
      </c>
      <c r="G41" s="4"/>
    </row>
    <row r="42" spans="1:7" ht="15" customHeight="1">
      <c r="A42" s="5" t="s">
        <v>52</v>
      </c>
      <c r="B42" s="27" t="s">
        <v>53</v>
      </c>
      <c r="C42" s="20">
        <v>5</v>
      </c>
      <c r="D42" s="20">
        <v>0</v>
      </c>
      <c r="E42" s="3">
        <f>C42-D42</f>
        <v>5</v>
      </c>
      <c r="F42" s="3">
        <f>D42/C42*100</f>
        <v>0</v>
      </c>
      <c r="G42" s="4"/>
    </row>
    <row r="43" spans="1:7" ht="12.75">
      <c r="A43" s="19"/>
      <c r="B43" s="19" t="s">
        <v>25</v>
      </c>
      <c r="C43" s="21">
        <f>SUM(C31:C42)</f>
        <v>10401.5</v>
      </c>
      <c r="D43" s="21">
        <f>SUM(D31:D42)</f>
        <v>2655.8</v>
      </c>
      <c r="E43" s="21">
        <f t="shared" si="5"/>
        <v>7745.7</v>
      </c>
      <c r="F43" s="21">
        <f>D43/C43*100</f>
        <v>25.532855838100275</v>
      </c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5" ht="12.75" customHeight="1">
      <c r="A45" s="4"/>
      <c r="B45" s="11" t="s">
        <v>34</v>
      </c>
      <c r="C45" s="22">
        <f>C29-C43</f>
        <v>-2</v>
      </c>
      <c r="D45" s="23">
        <f>D29-D43</f>
        <v>897.5999999999999</v>
      </c>
      <c r="E45" s="12"/>
    </row>
    <row r="46" spans="1:5" ht="12.75">
      <c r="A46" s="4"/>
      <c r="B46" s="4"/>
      <c r="C46" s="4"/>
      <c r="D46" s="4"/>
      <c r="E46" s="4"/>
    </row>
  </sheetData>
  <sheetProtection/>
  <mergeCells count="8">
    <mergeCell ref="A1:F1"/>
    <mergeCell ref="B2:G2"/>
    <mergeCell ref="A4:A8"/>
    <mergeCell ref="B4:B8"/>
    <mergeCell ref="C4:C8"/>
    <mergeCell ref="D4:D8"/>
    <mergeCell ref="E4:E8"/>
    <mergeCell ref="F4:F8"/>
  </mergeCells>
  <printOptions/>
  <pageMargins left="0.7480314960629921" right="0.7480314960629921" top="0.984251968503937" bottom="0.984251968503937" header="0.5118110236220472" footer="0.5118110236220472"/>
  <pageSetup fitToHeight="1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Пользователь</cp:lastModifiedBy>
  <cp:lastPrinted>2019-04-04T07:08:49Z</cp:lastPrinted>
  <dcterms:created xsi:type="dcterms:W3CDTF">2005-03-15T05:15:37Z</dcterms:created>
  <dcterms:modified xsi:type="dcterms:W3CDTF">2022-10-12T06:15:35Z</dcterms:modified>
  <cp:category/>
  <cp:version/>
  <cp:contentType/>
  <cp:contentStatus/>
</cp:coreProperties>
</file>