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0572" windowHeight="7200" activeTab="0"/>
  </bookViews>
  <sheets>
    <sheet name="Игорвары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<sst xmlns="http://schemas.openxmlformats.org/spreadsheetml/2006/main" count="79" uniqueCount="78">
  <si>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</si>
  <si>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</si>
  <si>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</si>
  <si>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</si>
  <si>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</si>
  <si>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</si>
  <si>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Отклонение   от   годового   плана</t>
  </si>
  <si>
    <t>182 1 06 01030 10 0000 110</t>
  </si>
  <si>
    <t>Налог на доходы физических лиц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</si>
  <si>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</si>
  <si>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Итого собственных доходов</t>
  </si>
  <si>
    <t>182 1 01 02000 01 0000 110</t>
  </si>
  <si>
    <t>182 1 06 06000 10 0000 110</t>
  </si>
  <si>
    <t>Государственная пошлина</t>
  </si>
  <si>
    <t>0104</t>
  </si>
  <si>
    <t>0203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</si>
  <si>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</si>
  <si>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</si>
  <si>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</si>
  <si>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</si>
  <si>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</si>
  <si>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</si>
  <si>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</si>
  <si>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Утверждено на год</t>
  </si>
  <si>
    <t>ДОХОДЫ</t>
  </si>
  <si>
    <t>В С Е Г О    Р А С Х О Д О В</t>
  </si>
  <si>
    <t>Р А С Х О Д Ы</t>
  </si>
  <si>
    <t>фактическое исполнение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</si>
  <si>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</si>
  <si>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</si>
  <si>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</si>
  <si>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182 1 05 03000 01 0000 110</t>
  </si>
  <si>
    <t xml:space="preserve"> Итого безвозмездные поступления от других бюджетов бюджетной системы РФ </t>
  </si>
  <si>
    <t>993 1 08 04020 01 0000 110</t>
  </si>
  <si>
    <t>993 1 13 01995 10 0000 130</t>
  </si>
  <si>
    <t>Дефицит</t>
  </si>
  <si>
    <t>0111</t>
  </si>
  <si>
    <t>Резервные фонды</t>
  </si>
  <si>
    <t>0409</t>
  </si>
  <si>
    <t>Дорожное хозяйство</t>
  </si>
  <si>
    <t>Прочие доходы от оказания платных услуг (работ)</t>
  </si>
  <si>
    <t>Субвенции бюджетам поселений на выполнение передаваемых полномочий субъектов Российской Федерации</t>
  </si>
  <si>
    <t>993 1 11 05000 10 0000 120</t>
  </si>
  <si>
    <t>Дотации на выравнивание бюджетной обеспеченности</t>
  </si>
  <si>
    <t>Единый сельскохозяйственный налог</t>
  </si>
  <si>
    <t>Арендная плата за земельные участки</t>
  </si>
  <si>
    <t>100 1 03 02200 01 0000 110</t>
  </si>
  <si>
    <t>Доходы от уплаты акцизов на нефтепродукты, подлежащие распределению между бюджетами субъектов Российиской Федерации и местными бюджетами с учетом установленных дифференцированных нормативов отчислений в местные бюджеты</t>
  </si>
  <si>
    <t>993 1 11 05035 10 0000 120</t>
  </si>
  <si>
    <t>Доходы от сдачи в аренду имущества</t>
  </si>
  <si>
    <t>Дотации на поддержку мер по обеспечению сбалансированности бюджетов</t>
  </si>
  <si>
    <t>993 1 11 09045 10 0000 120</t>
  </si>
  <si>
    <t>Прочие поступления от использования имущества</t>
  </si>
  <si>
    <t>993 2 02 20216 10 0000 150</t>
  </si>
  <si>
    <t>Субсидии бюджетам поселений на осуществление дорожной деятельности</t>
  </si>
  <si>
    <t>993 2 02 15001 10 0000 150</t>
  </si>
  <si>
    <t>993 2 02 15002 10 0000 150</t>
  </si>
  <si>
    <t>993 2 02 30024 10 0000 150</t>
  </si>
  <si>
    <t>993 2 02 35118 10 0000 150</t>
  </si>
  <si>
    <t>0310</t>
  </si>
  <si>
    <t>Обеспечение пожарной безопасности</t>
  </si>
  <si>
    <t>1102</t>
  </si>
  <si>
    <t>Массовый спорт</t>
  </si>
  <si>
    <t xml:space="preserve">                                            Исполнение бюджета Игорварского сельского поселения</t>
  </si>
  <si>
    <t>993 1 13 02065 10 0000 130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</si>
  <si>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</si>
  <si>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993 2 02 29999 10 0000 150</t>
  </si>
  <si>
    <t>Прочие субсидии бюджетам сельских поселений</t>
  </si>
  <si>
    <t>0405</t>
  </si>
  <si>
    <t>0113</t>
  </si>
  <si>
    <t>Другие общегосударственные вопросы</t>
  </si>
  <si>
    <t>Сельское хозяйство и рыболовство</t>
  </si>
  <si>
    <t>993 2 02 49999 10 0000 150</t>
  </si>
  <si>
    <t>Прочие межбюджетные трансферты, передаваемые бюджетам сельских поселений</t>
  </si>
  <si>
    <t>0804</t>
  </si>
  <si>
    <t>Другие вопросы  в области культуры, кинематографии</t>
  </si>
  <si>
    <t>Цивильского района на 01 октября 2022 года (тыс. рублей)</t>
  </si>
  <si>
    <t>993 1 14 02053 10 0000 440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</si>
</sst>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&quot;р.&quot;"/>
    <numFmt numFmtId="176" formatCode="#,##0.0"/>
    <numFmt numFmtId="177" formatCode="0.00;[Red]0.00"/>
    <numFmt numFmtId="178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178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horizontal="left" vertical="top" wrapText="1"/>
    </xf>
    <xf numFmtId="176" fontId="0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3" fillId="34" borderId="10" xfId="0" applyNumberFormat="1" applyFont="1" applyFill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left" vertical="top" wrapText="1"/>
    </xf>
    <xf numFmtId="176" fontId="3" fillId="34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3" fillId="34" borderId="1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" fontId="3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30">
      <selection activeCell="C48" sqref="C48"/>
    </sheetView>
  </sheetViews>
  <sheetFormatPr defaultColWidth="9.00390625" defaultRowHeight="12.75"/>
  <cols>
    <col min="1" max="1" width="29.875" style="0" customWidth="1"/>
    <col min="2" max="2" width="38.125" style="0" customWidth="1"/>
    <col min="3" max="3" width="12.125" style="0" customWidth="1"/>
    <col min="4" max="4" width="13.375" style="0" customWidth="1"/>
    <col min="5" max="5" width="12.875" style="0" customWidth="1"/>
    <col min="6" max="6" width="8.625" style="0" bestFit="1" customWidth="1"/>
  </cols>
  <sheetData>
    <row r="1" spans="1:7" ht="12.75">
      <c r="A1" s="28" t="s">
        <v>63</v>
      </c>
      <c r="B1" s="28"/>
      <c r="C1" s="28"/>
      <c r="D1" s="28"/>
      <c r="E1" s="28"/>
      <c r="F1" s="28"/>
      <c r="G1" s="4"/>
    </row>
    <row r="2" spans="1:7" ht="12.75">
      <c r="A2" s="1"/>
      <c r="B2" s="29" t="s">
        <v>76</v>
      </c>
      <c r="C2" s="30"/>
      <c r="D2" s="30"/>
      <c r="E2" s="30"/>
      <c r="F2" s="30"/>
      <c r="G2" s="30"/>
    </row>
    <row r="3" spans="1:7" ht="12.75">
      <c r="A3" s="2"/>
      <c r="B3" s="2"/>
      <c r="C3" s="2"/>
      <c r="D3" s="2"/>
      <c r="E3" s="2"/>
      <c r="F3" s="2"/>
      <c r="G3" s="4"/>
    </row>
    <row r="4" spans="1:7" ht="12.75" customHeight="1">
      <c r="A4" s="31" t="s">
        <v>4</v>
      </c>
      <c r="B4" s="31" t="s">
        <v>0</v>
      </c>
      <c r="C4" s="32" t="s">
        <v>23</v>
      </c>
      <c r="D4" s="32" t="s">
        <v>27</v>
      </c>
      <c r="E4" s="32" t="s">
        <v>6</v>
      </c>
      <c r="F4" s="32" t="s">
        <v>1</v>
      </c>
      <c r="G4" s="4"/>
    </row>
    <row r="5" spans="1:7" ht="12.75">
      <c r="A5" s="31"/>
      <c r="B5" s="31"/>
      <c r="C5" s="32"/>
      <c r="D5" s="32"/>
      <c r="E5" s="32"/>
      <c r="F5" s="32"/>
      <c r="G5" s="4"/>
    </row>
    <row r="6" spans="1:7" ht="12.75">
      <c r="A6" s="31"/>
      <c r="B6" s="31"/>
      <c r="C6" s="32"/>
      <c r="D6" s="32"/>
      <c r="E6" s="32"/>
      <c r="F6" s="32"/>
      <c r="G6" s="4"/>
    </row>
    <row r="7" spans="1:7" ht="12.75">
      <c r="A7" s="31"/>
      <c r="B7" s="31"/>
      <c r="C7" s="32"/>
      <c r="D7" s="32"/>
      <c r="E7" s="32"/>
      <c r="F7" s="32"/>
      <c r="G7" s="4"/>
    </row>
    <row r="8" spans="1:7" ht="12.75">
      <c r="A8" s="31"/>
      <c r="B8" s="31"/>
      <c r="C8" s="32"/>
      <c r="D8" s="32"/>
      <c r="E8" s="32"/>
      <c r="F8" s="32"/>
      <c r="G8" s="4"/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4"/>
    </row>
    <row r="10" spans="1:7" ht="12.75">
      <c r="A10" s="6"/>
      <c r="B10" s="7" t="s">
        <v>24</v>
      </c>
      <c r="C10" s="7"/>
      <c r="D10" s="7"/>
      <c r="E10" s="7"/>
      <c r="F10" s="7"/>
      <c r="G10" s="4"/>
    </row>
    <row r="11" spans="1:7" ht="105">
      <c r="A11" s="13" t="s">
        <v>46</v>
      </c>
      <c r="B11" s="13" t="s">
        <v>47</v>
      </c>
      <c r="C11" s="14">
        <v>747.6</v>
      </c>
      <c r="D11" s="14">
        <v>643.1</v>
      </c>
      <c r="E11" s="14">
        <f aca="true" t="shared" si="0" ref="E11:E16">SUM(C11-D11)</f>
        <v>104.5</v>
      </c>
      <c r="F11" s="14">
        <f>D11/C11*100</f>
        <v>86.0219368646335</v>
      </c>
      <c r="G11" s="4"/>
    </row>
    <row r="12" spans="1:7" ht="12.75">
      <c r="A12" s="13" t="s">
        <v>11</v>
      </c>
      <c r="B12" s="13" t="s">
        <v>8</v>
      </c>
      <c r="C12" s="8">
        <v>98.2</v>
      </c>
      <c r="D12" s="8">
        <v>60.2</v>
      </c>
      <c r="E12" s="8">
        <f t="shared" si="0"/>
        <v>38</v>
      </c>
      <c r="F12" s="8">
        <f aca="true" t="shared" si="1" ref="F12:F17">D12/C12*100</f>
        <v>61.30346232179226</v>
      </c>
      <c r="G12" s="4"/>
    </row>
    <row r="13" spans="1:7" ht="12.75">
      <c r="A13" s="13" t="s">
        <v>31</v>
      </c>
      <c r="B13" s="13" t="s">
        <v>44</v>
      </c>
      <c r="C13" s="8">
        <v>387.5</v>
      </c>
      <c r="D13" s="8">
        <v>-30.2</v>
      </c>
      <c r="E13" s="8">
        <f t="shared" si="0"/>
        <v>417.7</v>
      </c>
      <c r="F13" s="8">
        <f t="shared" si="1"/>
        <v>-7.7935483870967746</v>
      </c>
      <c r="G13" s="4"/>
    </row>
    <row r="14" spans="1:7" ht="12.75">
      <c r="A14" s="15" t="s">
        <v>7</v>
      </c>
      <c r="B14" s="13" t="s">
        <v>2</v>
      </c>
      <c r="C14" s="8">
        <v>69.9</v>
      </c>
      <c r="D14" s="8">
        <v>11.4</v>
      </c>
      <c r="E14" s="8">
        <f t="shared" si="0"/>
        <v>58.50000000000001</v>
      </c>
      <c r="F14" s="8">
        <f t="shared" si="1"/>
        <v>16.30901287553648</v>
      </c>
      <c r="G14" s="4"/>
    </row>
    <row r="15" spans="1:7" ht="12.75">
      <c r="A15" s="15" t="s">
        <v>12</v>
      </c>
      <c r="B15" s="13" t="s">
        <v>5</v>
      </c>
      <c r="C15" s="8">
        <v>580.7</v>
      </c>
      <c r="D15" s="8">
        <v>58.8</v>
      </c>
      <c r="E15" s="8">
        <f t="shared" si="0"/>
        <v>521.9000000000001</v>
      </c>
      <c r="F15" s="8">
        <f t="shared" si="1"/>
        <v>10.125710349578094</v>
      </c>
      <c r="G15" s="4"/>
    </row>
    <row r="16" spans="1:7" ht="12.75">
      <c r="A16" s="15" t="s">
        <v>33</v>
      </c>
      <c r="B16" s="13" t="s">
        <v>13</v>
      </c>
      <c r="C16" s="8">
        <v>1.5</v>
      </c>
      <c r="D16" s="8">
        <v>0.2</v>
      </c>
      <c r="E16" s="8">
        <f t="shared" si="0"/>
        <v>1.3</v>
      </c>
      <c r="F16" s="8">
        <f t="shared" si="1"/>
        <v>13.333333333333334</v>
      </c>
      <c r="G16" s="4"/>
    </row>
    <row r="17" spans="1:7" ht="12.75">
      <c r="A17" s="15" t="s">
        <v>42</v>
      </c>
      <c r="B17" s="13" t="s">
        <v>45</v>
      </c>
      <c r="C17" s="8">
        <v>175.4</v>
      </c>
      <c r="D17" s="8">
        <v>143.1</v>
      </c>
      <c r="E17" s="8">
        <f>C17-D17</f>
        <v>32.30000000000001</v>
      </c>
      <c r="F17" s="8">
        <f t="shared" si="1"/>
        <v>81.5849486887115</v>
      </c>
      <c r="G17" s="4"/>
    </row>
    <row r="18" spans="1:7" ht="12.75">
      <c r="A18" s="25" t="s">
        <v>48</v>
      </c>
      <c r="B18" s="26" t="s">
        <v>49</v>
      </c>
      <c r="C18" s="8">
        <v>18.4</v>
      </c>
      <c r="D18" s="8">
        <v>42</v>
      </c>
      <c r="E18" s="8">
        <f>C18-D18</f>
        <v>-23.6</v>
      </c>
      <c r="F18" s="8">
        <f>D18/C18*100</f>
        <v>228.26086956521743</v>
      </c>
      <c r="G18" s="4"/>
    </row>
    <row r="19" spans="1:7" ht="26.25">
      <c r="A19" s="25" t="s">
        <v>51</v>
      </c>
      <c r="B19" s="26" t="s">
        <v>52</v>
      </c>
      <c r="C19" s="8">
        <v>127.1</v>
      </c>
      <c r="D19" s="8">
        <v>68</v>
      </c>
      <c r="E19" s="8">
        <f>SUM(C19-D19)</f>
        <v>59.099999999999994</v>
      </c>
      <c r="F19" s="8">
        <f>D19/C19*100</f>
        <v>53.50118017309205</v>
      </c>
      <c r="G19" s="4"/>
    </row>
    <row r="20" spans="1:7" ht="26.25">
      <c r="A20" s="15" t="s">
        <v>34</v>
      </c>
      <c r="B20" s="13" t="s">
        <v>40</v>
      </c>
      <c r="C20" s="8">
        <v>895.8</v>
      </c>
      <c r="D20" s="8">
        <v>566.3</v>
      </c>
      <c r="E20" s="8">
        <f aca="true" t="shared" si="2" ref="E20:E30">SUM(C20-D20)</f>
        <v>329.5</v>
      </c>
      <c r="F20" s="8">
        <f aca="true" t="shared" si="3" ref="F20:F33">D20/C20*100</f>
        <v>63.21723599017638</v>
      </c>
      <c r="G20" s="4"/>
    </row>
    <row r="21" spans="1:7" ht="52.5">
      <c r="A21" s="25" t="s">
        <v>64</v>
      </c>
      <c r="B21" s="26" t="s">
        <v>65</v>
      </c>
      <c r="C21" s="8">
        <v>20.3</v>
      </c>
      <c r="D21" s="8">
        <v>16.8</v>
      </c>
      <c r="E21" s="8">
        <f>SUM(C21-D21)</f>
        <v>3.5</v>
      </c>
      <c r="F21" s="8">
        <f>D21/C21*100</f>
        <v>82.75862068965517</v>
      </c>
      <c r="G21" s="4"/>
    </row>
    <row r="22" spans="1:7" ht="52.5">
      <c r="A22" s="25" t="s">
        <v>77</v>
      </c>
      <c r="B22" s="26" t="s">
        <v>65</v>
      </c>
      <c r="C22" s="8">
        <v>0</v>
      </c>
      <c r="D22" s="8">
        <v>37.9</v>
      </c>
      <c r="E22" s="8">
        <f>SUM(C22-D22)</f>
        <v>-37.9</v>
      </c>
      <c r="F22" s="8" t="e">
        <f>D22/C22*100</f>
        <v>#DIV/0!</v>
      </c>
      <c r="G22" s="4"/>
    </row>
    <row r="23" spans="1:7" ht="12.75">
      <c r="A23" s="16"/>
      <c r="B23" s="17" t="s">
        <v>10</v>
      </c>
      <c r="C23" s="18">
        <f>SUM(C11:C22)</f>
        <v>3122.4000000000005</v>
      </c>
      <c r="D23" s="18">
        <f>SUM(D11:D22)</f>
        <v>1617.6000000000001</v>
      </c>
      <c r="E23" s="18">
        <f>C23-D23</f>
        <v>1504.8000000000004</v>
      </c>
      <c r="F23" s="18">
        <f t="shared" si="3"/>
        <v>51.80630284396618</v>
      </c>
      <c r="G23" s="4"/>
    </row>
    <row r="24" spans="1:7" ht="26.25">
      <c r="A24" s="25" t="s">
        <v>55</v>
      </c>
      <c r="B24" s="13" t="s">
        <v>43</v>
      </c>
      <c r="C24" s="14">
        <v>1157.3</v>
      </c>
      <c r="D24" s="14">
        <v>964.4</v>
      </c>
      <c r="E24" s="14">
        <f t="shared" si="2"/>
        <v>192.89999999999998</v>
      </c>
      <c r="F24" s="14">
        <f t="shared" si="3"/>
        <v>83.33189319968893</v>
      </c>
      <c r="G24" s="4"/>
    </row>
    <row r="25" spans="1:7" ht="40.5" customHeight="1">
      <c r="A25" s="25" t="s">
        <v>56</v>
      </c>
      <c r="B25" s="13" t="s">
        <v>50</v>
      </c>
      <c r="C25" s="14">
        <v>0</v>
      </c>
      <c r="D25" s="14">
        <v>0</v>
      </c>
      <c r="E25" s="14">
        <f t="shared" si="2"/>
        <v>0</v>
      </c>
      <c r="F25" s="14" t="e">
        <f t="shared" si="3"/>
        <v>#DIV/0!</v>
      </c>
      <c r="G25" s="4"/>
    </row>
    <row r="26" spans="1:7" ht="30" customHeight="1">
      <c r="A26" s="25" t="s">
        <v>53</v>
      </c>
      <c r="B26" s="13" t="s">
        <v>54</v>
      </c>
      <c r="C26" s="14">
        <v>1056</v>
      </c>
      <c r="D26" s="14">
        <v>0</v>
      </c>
      <c r="E26" s="14">
        <f t="shared" si="2"/>
        <v>1056</v>
      </c>
      <c r="F26" s="14">
        <f t="shared" si="3"/>
        <v>0</v>
      </c>
      <c r="G26" s="4"/>
    </row>
    <row r="27" spans="1:7" ht="30" customHeight="1">
      <c r="A27" s="25" t="s">
        <v>66</v>
      </c>
      <c r="B27" s="26" t="s">
        <v>67</v>
      </c>
      <c r="C27" s="14">
        <v>2513.9</v>
      </c>
      <c r="D27" s="14">
        <v>1219.7</v>
      </c>
      <c r="E27" s="14">
        <f>SUM(C27-D27)</f>
        <v>1294.2</v>
      </c>
      <c r="F27" s="14">
        <f>D27/C27*100</f>
        <v>48.518238593420584</v>
      </c>
      <c r="G27" s="4"/>
    </row>
    <row r="28" spans="1:7" ht="48" customHeight="1">
      <c r="A28" s="25" t="s">
        <v>57</v>
      </c>
      <c r="B28" s="13" t="s">
        <v>41</v>
      </c>
      <c r="C28" s="14">
        <v>0.1</v>
      </c>
      <c r="D28" s="14">
        <v>0</v>
      </c>
      <c r="E28" s="14">
        <f t="shared" si="2"/>
        <v>0.1</v>
      </c>
      <c r="F28" s="14">
        <f t="shared" si="3"/>
        <v>0</v>
      </c>
      <c r="G28" s="4"/>
    </row>
    <row r="29" spans="1:7" ht="66">
      <c r="A29" s="25" t="s">
        <v>58</v>
      </c>
      <c r="B29" s="13" t="s">
        <v>9</v>
      </c>
      <c r="C29" s="14">
        <v>99.8</v>
      </c>
      <c r="D29" s="14">
        <v>77.5</v>
      </c>
      <c r="E29" s="14">
        <f t="shared" si="2"/>
        <v>22.299999999999997</v>
      </c>
      <c r="F29" s="14">
        <f t="shared" si="3"/>
        <v>77.65531062124249</v>
      </c>
      <c r="G29" s="4"/>
    </row>
    <row r="30" spans="1:7" ht="39">
      <c r="A30" s="25" t="s">
        <v>72</v>
      </c>
      <c r="B30" s="26" t="s">
        <v>73</v>
      </c>
      <c r="C30" s="14">
        <v>1569</v>
      </c>
      <c r="D30" s="14">
        <v>741.7</v>
      </c>
      <c r="E30" s="14">
        <f t="shared" si="2"/>
        <v>827.3</v>
      </c>
      <c r="F30" s="14">
        <f t="shared" si="3"/>
        <v>47.27214786488209</v>
      </c>
      <c r="G30" s="4"/>
    </row>
    <row r="31" spans="1:7" ht="39">
      <c r="A31" s="16"/>
      <c r="B31" s="17" t="s">
        <v>32</v>
      </c>
      <c r="C31" s="18">
        <f>SUM(C24:C30)</f>
        <v>6396.100000000001</v>
      </c>
      <c r="D31" s="18">
        <f>SUM(D24:D30)</f>
        <v>3003.3</v>
      </c>
      <c r="E31" s="18">
        <f>C31-D31</f>
        <v>3392.800000000001</v>
      </c>
      <c r="F31" s="18">
        <f t="shared" si="3"/>
        <v>46.95517581025937</v>
      </c>
      <c r="G31" s="4"/>
    </row>
    <row r="32" spans="1:7" ht="12.75">
      <c r="A32" s="9"/>
      <c r="B32" s="6"/>
      <c r="C32" s="8"/>
      <c r="D32" s="8"/>
      <c r="E32" s="8"/>
      <c r="F32" s="8"/>
      <c r="G32" s="4"/>
    </row>
    <row r="33" spans="1:7" ht="12.75">
      <c r="A33" s="17"/>
      <c r="B33" s="24" t="s">
        <v>3</v>
      </c>
      <c r="C33" s="18">
        <f>C23+C31</f>
        <v>9518.500000000002</v>
      </c>
      <c r="D33" s="18">
        <f>D23+D31</f>
        <v>4620.900000000001</v>
      </c>
      <c r="E33" s="18">
        <f>C33-D33</f>
        <v>4897.600000000001</v>
      </c>
      <c r="F33" s="18">
        <f t="shared" si="3"/>
        <v>48.54651468193518</v>
      </c>
      <c r="G33" s="4"/>
    </row>
    <row r="34" spans="1:7" ht="12.75">
      <c r="A34" s="6"/>
      <c r="B34" s="7" t="s">
        <v>26</v>
      </c>
      <c r="C34" s="8"/>
      <c r="D34" s="8"/>
      <c r="E34" s="8"/>
      <c r="F34" s="8"/>
      <c r="G34" s="4"/>
    </row>
    <row r="35" spans="1:7" ht="69" customHeight="1">
      <c r="A35" s="5" t="s">
        <v>14</v>
      </c>
      <c r="B35" s="10" t="s">
        <v>30</v>
      </c>
      <c r="C35" s="20">
        <v>1606.9</v>
      </c>
      <c r="D35" s="20">
        <v>1087.8</v>
      </c>
      <c r="E35" s="3">
        <f>C35-D35</f>
        <v>519.1000000000001</v>
      </c>
      <c r="F35" s="3">
        <f>D35/C35*100</f>
        <v>67.69556288505818</v>
      </c>
      <c r="G35" s="4"/>
    </row>
    <row r="36" spans="1:7" ht="12.75">
      <c r="A36" s="5" t="s">
        <v>36</v>
      </c>
      <c r="B36" s="10" t="s">
        <v>37</v>
      </c>
      <c r="C36" s="20">
        <v>1</v>
      </c>
      <c r="D36" s="20">
        <v>0</v>
      </c>
      <c r="E36" s="3">
        <f>C36-D36</f>
        <v>1</v>
      </c>
      <c r="F36" s="3">
        <f aca="true" t="shared" si="4" ref="F36:F44">D36/C36*100</f>
        <v>0</v>
      </c>
      <c r="G36" s="4"/>
    </row>
    <row r="37" spans="1:7" ht="12.75">
      <c r="A37" s="5" t="s">
        <v>69</v>
      </c>
      <c r="B37" s="27" t="s">
        <v>70</v>
      </c>
      <c r="C37" s="20">
        <v>3.3</v>
      </c>
      <c r="D37" s="20">
        <v>3.3</v>
      </c>
      <c r="E37" s="3">
        <f>C37-D37</f>
        <v>0</v>
      </c>
      <c r="F37" s="3">
        <f>D37/C37*100</f>
        <v>100</v>
      </c>
      <c r="G37" s="4"/>
    </row>
    <row r="38" spans="1:7" ht="12.75">
      <c r="A38" s="5" t="s">
        <v>15</v>
      </c>
      <c r="B38" s="10" t="s">
        <v>28</v>
      </c>
      <c r="C38" s="20">
        <v>99.8</v>
      </c>
      <c r="D38" s="20">
        <v>63.2</v>
      </c>
      <c r="E38" s="3">
        <f aca="true" t="shared" si="5" ref="E38:E48">C38-D38</f>
        <v>36.599999999999994</v>
      </c>
      <c r="F38" s="3">
        <f t="shared" si="4"/>
        <v>63.32665330661323</v>
      </c>
      <c r="G38" s="4"/>
    </row>
    <row r="39" spans="1:7" ht="12.75">
      <c r="A39" s="5" t="s">
        <v>59</v>
      </c>
      <c r="B39" s="27" t="s">
        <v>60</v>
      </c>
      <c r="C39" s="20">
        <v>0</v>
      </c>
      <c r="D39" s="20">
        <v>0</v>
      </c>
      <c r="E39" s="3">
        <f>C39-D39</f>
        <v>0</v>
      </c>
      <c r="F39" s="3" t="e">
        <f>D39/C39*100</f>
        <v>#DIV/0!</v>
      </c>
      <c r="G39" s="4"/>
    </row>
    <row r="40" spans="1:7" ht="12.75">
      <c r="A40" s="5" t="s">
        <v>68</v>
      </c>
      <c r="B40" s="27" t="s">
        <v>71</v>
      </c>
      <c r="C40" s="20">
        <v>0</v>
      </c>
      <c r="D40" s="20">
        <v>0</v>
      </c>
      <c r="E40" s="3">
        <f>C40-D40</f>
        <v>0</v>
      </c>
      <c r="F40" s="3" t="e">
        <f>D40/C40*100</f>
        <v>#DIV/0!</v>
      </c>
      <c r="G40" s="4"/>
    </row>
    <row r="41" spans="1:7" ht="12.75">
      <c r="A41" s="5" t="s">
        <v>38</v>
      </c>
      <c r="B41" s="10" t="s">
        <v>39</v>
      </c>
      <c r="C41" s="20">
        <v>5964.5</v>
      </c>
      <c r="D41" s="20">
        <v>2153.6</v>
      </c>
      <c r="E41" s="3">
        <f t="shared" si="5"/>
        <v>3810.9</v>
      </c>
      <c r="F41" s="3">
        <f t="shared" si="4"/>
        <v>36.106966216782624</v>
      </c>
      <c r="G41" s="4"/>
    </row>
    <row r="42" spans="1:7" ht="12.75">
      <c r="A42" s="5" t="s">
        <v>16</v>
      </c>
      <c r="B42" s="10" t="s">
        <v>17</v>
      </c>
      <c r="C42" s="20">
        <v>1141.7</v>
      </c>
      <c r="D42" s="20">
        <v>796.7</v>
      </c>
      <c r="E42" s="3">
        <f t="shared" si="5"/>
        <v>345</v>
      </c>
      <c r="F42" s="3">
        <f t="shared" si="4"/>
        <v>69.78190417798021</v>
      </c>
      <c r="G42" s="4"/>
    </row>
    <row r="43" spans="1:7" ht="12.75">
      <c r="A43" s="5" t="s">
        <v>18</v>
      </c>
      <c r="B43" s="10" t="s">
        <v>19</v>
      </c>
      <c r="C43" s="20">
        <v>300.6</v>
      </c>
      <c r="D43" s="20">
        <v>205.1</v>
      </c>
      <c r="E43" s="3">
        <f t="shared" si="5"/>
        <v>95.50000000000003</v>
      </c>
      <c r="F43" s="3">
        <f t="shared" si="4"/>
        <v>68.23020625415835</v>
      </c>
      <c r="G43" s="4"/>
    </row>
    <row r="44" spans="1:7" ht="26.25">
      <c r="A44" s="5" t="s">
        <v>20</v>
      </c>
      <c r="B44" s="10" t="s">
        <v>29</v>
      </c>
      <c r="C44" s="20">
        <v>0.1</v>
      </c>
      <c r="D44" s="20">
        <v>0</v>
      </c>
      <c r="E44" s="3">
        <f t="shared" si="5"/>
        <v>0.1</v>
      </c>
      <c r="F44" s="3">
        <f t="shared" si="4"/>
        <v>0</v>
      </c>
      <c r="G44" s="4"/>
    </row>
    <row r="45" spans="1:7" ht="12.75">
      <c r="A45" s="5" t="s">
        <v>21</v>
      </c>
      <c r="B45" s="10" t="s">
        <v>22</v>
      </c>
      <c r="C45" s="20">
        <v>1028.2</v>
      </c>
      <c r="D45" s="20">
        <v>708</v>
      </c>
      <c r="E45" s="3">
        <f>C45-D45</f>
        <v>320.20000000000005</v>
      </c>
      <c r="F45" s="3">
        <f>D45/C45*100</f>
        <v>68.85819879400894</v>
      </c>
      <c r="G45" s="4"/>
    </row>
    <row r="46" spans="1:7" ht="26.25">
      <c r="A46" s="5" t="s">
        <v>74</v>
      </c>
      <c r="B46" s="27" t="s">
        <v>75</v>
      </c>
      <c r="C46" s="20">
        <v>2.4</v>
      </c>
      <c r="D46" s="20">
        <v>2.4</v>
      </c>
      <c r="E46" s="3">
        <f>C46-D46</f>
        <v>0</v>
      </c>
      <c r="F46" s="3">
        <f>D46/C46*100</f>
        <v>100</v>
      </c>
      <c r="G46" s="4"/>
    </row>
    <row r="47" spans="1:7" ht="15" customHeight="1">
      <c r="A47" s="5" t="s">
        <v>61</v>
      </c>
      <c r="B47" s="27" t="s">
        <v>62</v>
      </c>
      <c r="C47" s="20">
        <v>0</v>
      </c>
      <c r="D47" s="20">
        <v>0</v>
      </c>
      <c r="E47" s="3">
        <f>C47-D47</f>
        <v>0</v>
      </c>
      <c r="F47" s="3" t="e">
        <f>D47/C47*100</f>
        <v>#DIV/0!</v>
      </c>
      <c r="G47" s="4"/>
    </row>
    <row r="48" spans="1:7" ht="12.75">
      <c r="A48" s="19"/>
      <c r="B48" s="19" t="s">
        <v>25</v>
      </c>
      <c r="C48" s="21">
        <f>SUM(C35:C47)</f>
        <v>10148.500000000002</v>
      </c>
      <c r="D48" s="21">
        <f>SUM(D35:D47)</f>
        <v>5020.099999999999</v>
      </c>
      <c r="E48" s="21">
        <f t="shared" si="5"/>
        <v>5128.400000000002</v>
      </c>
      <c r="F48" s="21">
        <f>D48/C48*100</f>
        <v>49.46642360940039</v>
      </c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5" ht="12.75" customHeight="1">
      <c r="A50" s="4"/>
      <c r="B50" s="11" t="s">
        <v>35</v>
      </c>
      <c r="C50" s="22">
        <f>C33-C48</f>
        <v>-630</v>
      </c>
      <c r="D50" s="23">
        <f>D33-D48</f>
        <v>-399.1999999999989</v>
      </c>
      <c r="E50" s="12"/>
    </row>
    <row r="51" spans="1:5" ht="12.75">
      <c r="A51" s="4"/>
      <c r="B51" s="4"/>
      <c r="C51" s="4"/>
      <c r="D51" s="4"/>
      <c r="E51" s="4"/>
    </row>
  </sheetData>
  <sheetProtection/>
  <mergeCells count="8">
    <mergeCell ref="A1:F1"/>
    <mergeCell ref="B2:G2"/>
    <mergeCell ref="A4:A8"/>
    <mergeCell ref="B4:B8"/>
    <mergeCell ref="C4:C8"/>
    <mergeCell ref="D4:D8"/>
    <mergeCell ref="E4:E8"/>
    <mergeCell ref="F4:F8"/>
  </mergeCells>
  <printOptions/>
  <pageMargins left="0.7480314960629921" right="0.7480314960629921" top="0.984251968503937" bottom="0.984251968503937" header="0.5118110236220472" footer="0.5118110236220472"/>
  <pageSetup fitToHeight="1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2019-04-03T06:52:57Z</cp:lastPrinted>
  <dcterms:created xsi:type="dcterms:W3CDTF">2005-03-15T05:15:37Z</dcterms:created>
  <dcterms:modified xsi:type="dcterms:W3CDTF">2022-10-07T12:15:48Z</dcterms:modified>
  <cp:category/>
  <cp:version/>
  <cp:contentType/>
  <cp:contentStatus/>
</cp:coreProperties>
</file>