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572" windowHeight="7260" activeTab="0"/>
  </bookViews>
  <sheets>
    <sheet name="Богатырево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<sst xmlns="http://schemas.openxmlformats.org/spreadsheetml/2006/main" count="87" uniqueCount="87">
  <si>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Наименование  доходов</t>
  </si>
  <si>
    <t>Налог на имущество физических лиц</t>
  </si>
  <si>
    <t>В С Е Г О   Д О Х О Д О В</t>
  </si>
  <si>
    <t>Коды Бюджетной классификации</t>
  </si>
  <si>
    <t>Земельный налог</t>
  </si>
  <si>
    <t>182 1 06 01030 10 0000 110</t>
  </si>
  <si>
    <t>Налог на доходы физических лиц</t>
  </si>
  <si>
    <t>Итого собственных доходов</t>
  </si>
  <si>
    <t>993 1 11 05035 10 0000 120</t>
  </si>
  <si>
    <t>182 1 01 02000 01 0000 110</t>
  </si>
  <si>
    <t>182 1 06 06000 10 0000 110</t>
  </si>
  <si>
    <t>Государственная пошлина</t>
  </si>
  <si>
    <t>0104</t>
  </si>
  <si>
    <t>0203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</si>
  <si>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</si>
  <si>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</si>
  <si>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</si>
  <si>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</si>
  <si>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</si>
  <si>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</si>
  <si>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</si>
  <si>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 xml:space="preserve">                                            Исполнение бюджета Богатыревского сельского поселения</t>
  </si>
  <si>
    <t>Утверждено на год</t>
  </si>
  <si>
    <t>ДОХОДЫ</t>
  </si>
  <si>
    <t>В С Е Г О    Р А С Х О Д О В</t>
  </si>
  <si>
    <t>Р А С Х О Д Ы</t>
  </si>
  <si>
    <t>фактическое исполнение</t>
  </si>
  <si>
    <t>Национальная оборона</t>
  </si>
  <si>
    <t>Другие вопросы в области жилищно-коммунального хозяйства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</si>
  <si>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</si>
  <si>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993 1 08 04020 01 0000 110</t>
  </si>
  <si>
    <t>Дефицит</t>
  </si>
  <si>
    <t>0111</t>
  </si>
  <si>
    <t>Резервные фонды</t>
  </si>
  <si>
    <t>0409</t>
  </si>
  <si>
    <t>Дорожное хозяйство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</si>
  <si>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</si>
  <si>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</si>
  <si>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Дотации на выравнивание бюджетной обеспеченности</t>
  </si>
  <si>
    <t>100 1 03 02200 01 0000 110</t>
  </si>
  <si>
    <t>Доходы от уплаты акцизов на нефтепродукты, подлежащие распределению между бюджетами субъектов Российиской Федерации и местными бюджетами с учетом установленных дифференцированных нормативов отчислений в местные бюджеты</t>
  </si>
  <si>
    <t>% исполнения</t>
  </si>
  <si>
    <t>Отклонение от годового   плана</t>
  </si>
  <si>
    <t>Доходы от сдачи в аренду имущества, находящегося в оперативном управлении органов управлений поселений и созданных ими учреждениий</t>
  </si>
  <si>
    <t xml:space="preserve">Итого безвозмездные поступления от других бюджетов бюджетной системы РФ </t>
  </si>
  <si>
    <t>993 1 13 01995 10 0000 130</t>
  </si>
  <si>
    <t>Прочие доходы от оказания платных услуг (работ)</t>
  </si>
  <si>
    <t>993 1 11 05025 10 0000 120</t>
  </si>
  <si>
    <t>Арендная плата за земельные участки</t>
  </si>
  <si>
    <t>182 1 05 03000 01 0000 110</t>
  </si>
  <si>
    <t>Единый сельскохозяйственный налог</t>
  </si>
  <si>
    <t>993 2 02 15001 10 0000 150</t>
  </si>
  <si>
    <t>Субсидии бюджетам поселений на осуществление дорожной деятельности</t>
  </si>
  <si>
    <t>993 2 02 20216 10 0000 150</t>
  </si>
  <si>
    <t>993 2 02 30024 10 0000 150</t>
  </si>
  <si>
    <t>993 2 02 35118 10 0000 150</t>
  </si>
  <si>
    <t>0310</t>
  </si>
  <si>
    <t>Обеспечение пожарной безопасности</t>
  </si>
  <si>
    <t>993 2 02 29999 10 0000 150</t>
  </si>
  <si>
    <t>Прочие субсидии бюджетам сельских поселений</t>
  </si>
  <si>
    <t>0113</t>
  </si>
  <si>
    <t>Другие общегосударственные вопросы</t>
  </si>
  <si>
    <t>993 1 13 02065 10 0000 130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</si>
  <si>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</si>
  <si>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0405</t>
  </si>
  <si>
    <t>Сельское хозяйство и рыболовство</t>
  </si>
  <si>
    <t>0501</t>
  </si>
  <si>
    <t>Жилищное хозяйство</t>
  </si>
  <si>
    <t>993 2 02 15002 10 0000 150</t>
  </si>
  <si>
    <t>Дотации на поддержку мер по обеспечению сбалансированности бюджетов</t>
  </si>
  <si>
    <t>0605</t>
  </si>
  <si>
    <t>Другие вопросы в области охраны окружающей среды</t>
  </si>
  <si>
    <t>0804</t>
  </si>
  <si>
    <t>Другие вопросы  в области культуры, кинематографии</t>
  </si>
  <si>
    <t>0412</t>
  </si>
  <si>
    <t>Другие вопросы в области национальной экономики</t>
  </si>
  <si>
    <t>993 1 17 15030 10 1502 150</t>
  </si>
  <si>
    <t>Инициативные платежи, зачисляемые в бюджеты сельских поселений</t>
  </si>
  <si>
    <t>993 2 02 49999 10 0000 150</t>
  </si>
  <si>
    <t>Прочие межбюджетные трансферты, передаваемые бюджетам сельских поселений</t>
  </si>
  <si>
    <t>0705</t>
  </si>
  <si>
    <t>Профессиональная подготовка, переподготовка и повышение квалификации</t>
  </si>
  <si>
    <t>1004</t>
  </si>
  <si>
    <t>Охрана семьи и детства</t>
  </si>
  <si>
    <t>Цивильского района на 01 января 2023 года (тыс. рублей)</t>
  </si>
  <si>
    <t>993 1 13 02995 10 0000 130</t>
  </si>
  <si>
    <t>Прочие доходы от компенсации затрат бюджетов сельских поселений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</si>
</sst>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&quot;р.&quot;"/>
    <numFmt numFmtId="176" formatCode="#,##0.0"/>
    <numFmt numFmtId="177" formatCode="0.00;[Red]0.00"/>
    <numFmt numFmtId="178" formatCode="0.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top" wrapText="1"/>
    </xf>
    <xf numFmtId="178" fontId="0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left" vertical="top" wrapText="1"/>
    </xf>
    <xf numFmtId="176" fontId="0" fillId="0" borderId="10" xfId="0" applyNumberFormat="1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33" borderId="0" xfId="0" applyNumberFormat="1" applyFont="1" applyFill="1" applyBorder="1" applyAlignment="1">
      <alignment horizontal="left" vertical="top" wrapText="1"/>
    </xf>
    <xf numFmtId="4" fontId="0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 horizontal="left" vertical="top" wrapText="1"/>
    </xf>
    <xf numFmtId="176" fontId="0" fillId="0" borderId="10" xfId="0" applyNumberFormat="1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1" fontId="3" fillId="34" borderId="10" xfId="0" applyNumberFormat="1" applyFont="1" applyFill="1" applyBorder="1" applyAlignment="1">
      <alignment horizontal="left" vertical="top" wrapText="1"/>
    </xf>
    <xf numFmtId="3" fontId="3" fillId="34" borderId="10" xfId="0" applyNumberFormat="1" applyFont="1" applyFill="1" applyBorder="1" applyAlignment="1">
      <alignment horizontal="left" vertical="top" wrapText="1"/>
    </xf>
    <xf numFmtId="176" fontId="3" fillId="34" borderId="10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/>
    </xf>
    <xf numFmtId="178" fontId="3" fillId="34" borderId="10" xfId="0" applyNumberFormat="1" applyFont="1" applyFill="1" applyBorder="1" applyAlignment="1">
      <alignment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3" fontId="3" fillId="34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left" vertical="top" wrapText="1"/>
    </xf>
    <xf numFmtId="3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pane ySplit="288" topLeftCell="A38" activePane="bottomLeft" state="split"/>
      <selection pane="topLeft" activeCell="A1" sqref="A1:F1"/>
      <selection pane="bottomLeft" activeCell="C28" sqref="C28"/>
    </sheetView>
  </sheetViews>
  <sheetFormatPr defaultColWidth="9.00390625" defaultRowHeight="12.75"/>
  <cols>
    <col min="1" max="1" width="29.875" style="0" customWidth="1"/>
    <col min="2" max="2" width="38.125" style="0" customWidth="1"/>
    <col min="3" max="3" width="12.125" style="0" customWidth="1"/>
    <col min="4" max="4" width="13.50390625" style="0" customWidth="1"/>
    <col min="5" max="5" width="12.875" style="0" customWidth="1"/>
    <col min="6" max="6" width="8.625" style="0" bestFit="1" customWidth="1"/>
  </cols>
  <sheetData>
    <row r="1" spans="1:7" ht="12.75" customHeight="1">
      <c r="A1" s="30" t="s">
        <v>21</v>
      </c>
      <c r="B1" s="30"/>
      <c r="C1" s="30"/>
      <c r="D1" s="30"/>
      <c r="E1" s="30"/>
      <c r="F1" s="30"/>
      <c r="G1" s="3"/>
    </row>
    <row r="2" spans="1:7" ht="12.75" customHeight="1">
      <c r="A2" s="32" t="s">
        <v>84</v>
      </c>
      <c r="B2" s="32"/>
      <c r="C2" s="32"/>
      <c r="D2" s="32"/>
      <c r="E2" s="32"/>
      <c r="F2" s="32"/>
      <c r="G2" s="32"/>
    </row>
    <row r="3" spans="1:7" ht="12.75">
      <c r="A3" s="1"/>
      <c r="B3" s="1"/>
      <c r="C3" s="1"/>
      <c r="D3" s="1"/>
      <c r="E3" s="1"/>
      <c r="F3" s="1"/>
      <c r="G3" s="3"/>
    </row>
    <row r="4" spans="1:7" ht="12.75" customHeight="1">
      <c r="A4" s="29" t="s">
        <v>3</v>
      </c>
      <c r="B4" s="29" t="s">
        <v>0</v>
      </c>
      <c r="C4" s="31" t="s">
        <v>22</v>
      </c>
      <c r="D4" s="31" t="s">
        <v>26</v>
      </c>
      <c r="E4" s="31" t="s">
        <v>42</v>
      </c>
      <c r="F4" s="31" t="s">
        <v>41</v>
      </c>
      <c r="G4" s="3"/>
    </row>
    <row r="5" spans="1:7" ht="12.75">
      <c r="A5" s="29"/>
      <c r="B5" s="29"/>
      <c r="C5" s="31"/>
      <c r="D5" s="31"/>
      <c r="E5" s="31"/>
      <c r="F5" s="31"/>
      <c r="G5" s="3"/>
    </row>
    <row r="6" spans="1:7" ht="12.75">
      <c r="A6" s="29"/>
      <c r="B6" s="29"/>
      <c r="C6" s="31"/>
      <c r="D6" s="31"/>
      <c r="E6" s="31"/>
      <c r="F6" s="31"/>
      <c r="G6" s="3"/>
    </row>
    <row r="7" spans="1:7" ht="12.75">
      <c r="A7" s="29"/>
      <c r="B7" s="29"/>
      <c r="C7" s="31"/>
      <c r="D7" s="31"/>
      <c r="E7" s="31"/>
      <c r="F7" s="31"/>
      <c r="G7" s="3"/>
    </row>
    <row r="8" spans="1:7" ht="12.75">
      <c r="A8" s="29"/>
      <c r="B8" s="29"/>
      <c r="C8" s="31"/>
      <c r="D8" s="31"/>
      <c r="E8" s="31"/>
      <c r="F8" s="31"/>
      <c r="G8" s="3"/>
    </row>
    <row r="9" spans="1:7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3"/>
    </row>
    <row r="10" spans="1:7" ht="12.75">
      <c r="A10" s="5"/>
      <c r="B10" s="6" t="s">
        <v>23</v>
      </c>
      <c r="C10" s="6"/>
      <c r="D10" s="6"/>
      <c r="E10" s="6"/>
      <c r="F10" s="6"/>
      <c r="G10" s="3"/>
    </row>
    <row r="11" spans="1:7" ht="105">
      <c r="A11" s="14" t="s">
        <v>39</v>
      </c>
      <c r="B11" s="14" t="s">
        <v>40</v>
      </c>
      <c r="C11" s="8">
        <v>856.7</v>
      </c>
      <c r="D11" s="8">
        <v>933.2</v>
      </c>
      <c r="E11" s="8">
        <f>SUM(C11-D11)</f>
        <v>-76.5</v>
      </c>
      <c r="F11" s="8">
        <f>D11/C11*100</f>
        <v>108.92961363371074</v>
      </c>
      <c r="G11" s="3"/>
    </row>
    <row r="12" spans="1:7" ht="12.75">
      <c r="A12" s="7" t="s">
        <v>9</v>
      </c>
      <c r="B12" s="7" t="s">
        <v>6</v>
      </c>
      <c r="C12" s="8">
        <v>163</v>
      </c>
      <c r="D12" s="8">
        <v>161</v>
      </c>
      <c r="E12" s="8">
        <f>SUM(C12-D12)</f>
        <v>2</v>
      </c>
      <c r="F12" s="8">
        <f aca="true" t="shared" si="0" ref="F12:F33">D12/C12*100</f>
        <v>98.77300613496932</v>
      </c>
      <c r="G12" s="3"/>
    </row>
    <row r="13" spans="1:7" ht="12.75">
      <c r="A13" s="7" t="s">
        <v>49</v>
      </c>
      <c r="B13" s="7" t="s">
        <v>50</v>
      </c>
      <c r="C13" s="8">
        <v>0.9</v>
      </c>
      <c r="D13" s="8">
        <v>0.9</v>
      </c>
      <c r="E13" s="8">
        <f>SUM(C13-D13)</f>
        <v>0</v>
      </c>
      <c r="F13" s="8">
        <f t="shared" si="0"/>
        <v>100</v>
      </c>
      <c r="G13" s="3"/>
    </row>
    <row r="14" spans="1:7" ht="12.75">
      <c r="A14" s="9" t="s">
        <v>5</v>
      </c>
      <c r="B14" s="7" t="s">
        <v>1</v>
      </c>
      <c r="C14" s="8">
        <v>228.7</v>
      </c>
      <c r="D14" s="8">
        <v>241.3</v>
      </c>
      <c r="E14" s="8">
        <f>SUM(C14-D14)</f>
        <v>-12.600000000000023</v>
      </c>
      <c r="F14" s="8">
        <f t="shared" si="0"/>
        <v>105.5094009619589</v>
      </c>
      <c r="G14" s="3"/>
    </row>
    <row r="15" spans="1:7" ht="12.75">
      <c r="A15" s="9" t="s">
        <v>10</v>
      </c>
      <c r="B15" s="7" t="s">
        <v>4</v>
      </c>
      <c r="C15" s="8">
        <v>566.6</v>
      </c>
      <c r="D15" s="8">
        <v>634.4</v>
      </c>
      <c r="E15" s="8">
        <f>SUM(C15-D15)</f>
        <v>-67.79999999999995</v>
      </c>
      <c r="F15" s="8">
        <f t="shared" si="0"/>
        <v>111.96611366043064</v>
      </c>
      <c r="G15" s="3"/>
    </row>
    <row r="16" spans="1:7" ht="12.75">
      <c r="A16" s="9" t="s">
        <v>30</v>
      </c>
      <c r="B16" s="7" t="s">
        <v>11</v>
      </c>
      <c r="C16" s="8">
        <v>0.4</v>
      </c>
      <c r="D16" s="8">
        <v>0.4</v>
      </c>
      <c r="E16" s="8">
        <f>C16-D16</f>
        <v>0</v>
      </c>
      <c r="F16" s="8">
        <f aca="true" t="shared" si="1" ref="F16:F22">D16/C16*100</f>
        <v>100</v>
      </c>
      <c r="G16" s="3"/>
    </row>
    <row r="17" spans="1:7" ht="16.5" customHeight="1">
      <c r="A17" s="26" t="s">
        <v>47</v>
      </c>
      <c r="B17" s="7" t="s">
        <v>48</v>
      </c>
      <c r="C17" s="8">
        <v>552.5</v>
      </c>
      <c r="D17" s="8">
        <v>645.7</v>
      </c>
      <c r="E17" s="8">
        <f>SUM(C17-D17)</f>
        <v>-93.20000000000005</v>
      </c>
      <c r="F17" s="8">
        <f t="shared" si="1"/>
        <v>116.86877828054298</v>
      </c>
      <c r="G17" s="3"/>
    </row>
    <row r="18" spans="1:7" ht="54" customHeight="1">
      <c r="A18" s="9" t="s">
        <v>8</v>
      </c>
      <c r="B18" s="7" t="s">
        <v>43</v>
      </c>
      <c r="C18" s="8">
        <v>39.5</v>
      </c>
      <c r="D18" s="8">
        <v>40.3</v>
      </c>
      <c r="E18" s="8">
        <f>SUM(C18-D18)</f>
        <v>-0.7999999999999972</v>
      </c>
      <c r="F18" s="8">
        <f t="shared" si="1"/>
        <v>102.02531645569618</v>
      </c>
      <c r="G18" s="3"/>
    </row>
    <row r="19" spans="1:7" ht="30.75" customHeight="1">
      <c r="A19" s="16" t="s">
        <v>45</v>
      </c>
      <c r="B19" s="14" t="s">
        <v>46</v>
      </c>
      <c r="C19" s="8">
        <v>665.5</v>
      </c>
      <c r="D19" s="8">
        <v>665.5</v>
      </c>
      <c r="E19" s="8">
        <f>SUM(C19-D19)</f>
        <v>0</v>
      </c>
      <c r="F19" s="8">
        <f t="shared" si="1"/>
        <v>100</v>
      </c>
      <c r="G19" s="3"/>
    </row>
    <row r="20" spans="1:7" ht="51.75" customHeight="1">
      <c r="A20" s="26" t="s">
        <v>62</v>
      </c>
      <c r="B20" s="28" t="s">
        <v>63</v>
      </c>
      <c r="C20" s="8">
        <v>274</v>
      </c>
      <c r="D20" s="8">
        <v>281.3</v>
      </c>
      <c r="E20" s="8">
        <f>SUM(C20-D20)</f>
        <v>-7.300000000000011</v>
      </c>
      <c r="F20" s="8">
        <f t="shared" si="1"/>
        <v>102.66423357664235</v>
      </c>
      <c r="G20" s="3"/>
    </row>
    <row r="21" spans="1:7" ht="51.75" customHeight="1">
      <c r="A21" s="26" t="s">
        <v>85</v>
      </c>
      <c r="B21" s="28" t="s">
        <v>86</v>
      </c>
      <c r="C21" s="8">
        <v>6.7</v>
      </c>
      <c r="D21" s="8">
        <v>6.7</v>
      </c>
      <c r="E21" s="8">
        <f>SUM(C21-D21)</f>
        <v>0</v>
      </c>
      <c r="F21" s="8">
        <f t="shared" si="1"/>
        <v>100</v>
      </c>
      <c r="G21" s="3"/>
    </row>
    <row r="22" spans="1:7" ht="51.75" customHeight="1">
      <c r="A22" s="26" t="s">
        <v>76</v>
      </c>
      <c r="B22" s="28" t="s">
        <v>77</v>
      </c>
      <c r="C22" s="8">
        <v>763.8</v>
      </c>
      <c r="D22" s="8">
        <v>912.5</v>
      </c>
      <c r="E22" s="8">
        <f>SUM(C22-D22)</f>
        <v>-148.70000000000005</v>
      </c>
      <c r="F22" s="8">
        <f t="shared" si="1"/>
        <v>119.46844723749675</v>
      </c>
      <c r="G22" s="3"/>
    </row>
    <row r="23" spans="1:7" ht="12.75">
      <c r="A23" s="17"/>
      <c r="B23" s="18" t="s">
        <v>7</v>
      </c>
      <c r="C23" s="19">
        <f>SUM(C11:C22)</f>
        <v>4118.3</v>
      </c>
      <c r="D23" s="19">
        <f>SUM(D11:D22)</f>
        <v>4523.200000000001</v>
      </c>
      <c r="E23" s="19">
        <f>C23-D23</f>
        <v>-404.90000000000055</v>
      </c>
      <c r="F23" s="19">
        <f t="shared" si="0"/>
        <v>109.83172668334022</v>
      </c>
      <c r="G23" s="3"/>
    </row>
    <row r="24" spans="1:7" ht="26.25">
      <c r="A24" s="26" t="s">
        <v>51</v>
      </c>
      <c r="B24" s="14" t="s">
        <v>38</v>
      </c>
      <c r="C24" s="15">
        <v>2223.3</v>
      </c>
      <c r="D24" s="15">
        <v>2223.3</v>
      </c>
      <c r="E24" s="15">
        <f aca="true" t="shared" si="2" ref="E24:E30">SUM(C24-D24)</f>
        <v>0</v>
      </c>
      <c r="F24" s="15">
        <f t="shared" si="0"/>
        <v>100</v>
      </c>
      <c r="G24" s="3"/>
    </row>
    <row r="25" spans="1:7" ht="39">
      <c r="A25" s="26" t="s">
        <v>68</v>
      </c>
      <c r="B25" s="28" t="s">
        <v>69</v>
      </c>
      <c r="C25" s="15">
        <v>0</v>
      </c>
      <c r="D25" s="15">
        <v>0</v>
      </c>
      <c r="E25" s="15">
        <f t="shared" si="2"/>
        <v>0</v>
      </c>
      <c r="F25" s="15" t="e">
        <f t="shared" si="0"/>
        <v>#DIV/0!</v>
      </c>
      <c r="G25" s="3"/>
    </row>
    <row r="26" spans="1:7" ht="45" customHeight="1">
      <c r="A26" s="26" t="s">
        <v>53</v>
      </c>
      <c r="B26" s="14" t="s">
        <v>52</v>
      </c>
      <c r="C26" s="15">
        <v>664.3</v>
      </c>
      <c r="D26" s="15">
        <v>664.3</v>
      </c>
      <c r="E26" s="15">
        <f t="shared" si="2"/>
        <v>0</v>
      </c>
      <c r="F26" s="15">
        <f t="shared" si="0"/>
        <v>100</v>
      </c>
      <c r="G26" s="3"/>
    </row>
    <row r="27" spans="1:7" ht="45" customHeight="1">
      <c r="A27" s="26" t="s">
        <v>58</v>
      </c>
      <c r="B27" s="28" t="s">
        <v>59</v>
      </c>
      <c r="C27" s="15">
        <v>7223.6</v>
      </c>
      <c r="D27" s="15">
        <v>3480.8</v>
      </c>
      <c r="E27" s="15">
        <f t="shared" si="2"/>
        <v>3742.8</v>
      </c>
      <c r="F27" s="15">
        <f t="shared" si="0"/>
        <v>48.18649980619082</v>
      </c>
      <c r="G27" s="3"/>
    </row>
    <row r="28" spans="1:7" ht="47.25" customHeight="1">
      <c r="A28" s="26" t="s">
        <v>54</v>
      </c>
      <c r="B28" s="14" t="s">
        <v>36</v>
      </c>
      <c r="C28" s="15">
        <v>0.1</v>
      </c>
      <c r="D28" s="15">
        <v>0.1</v>
      </c>
      <c r="E28" s="15">
        <f t="shared" si="2"/>
        <v>0</v>
      </c>
      <c r="F28" s="15">
        <f t="shared" si="0"/>
        <v>100</v>
      </c>
      <c r="G28" s="3"/>
    </row>
    <row r="29" spans="1:7" ht="66">
      <c r="A29" s="26" t="s">
        <v>55</v>
      </c>
      <c r="B29" s="14" t="s">
        <v>37</v>
      </c>
      <c r="C29" s="15">
        <v>99.8</v>
      </c>
      <c r="D29" s="15">
        <v>99.8</v>
      </c>
      <c r="E29" s="15">
        <f t="shared" si="2"/>
        <v>0</v>
      </c>
      <c r="F29" s="15">
        <f t="shared" si="0"/>
        <v>100</v>
      </c>
      <c r="G29" s="3"/>
    </row>
    <row r="30" spans="1:7" ht="39">
      <c r="A30" s="26" t="s">
        <v>78</v>
      </c>
      <c r="B30" s="28" t="s">
        <v>79</v>
      </c>
      <c r="C30" s="15">
        <v>1700.1</v>
      </c>
      <c r="D30" s="15">
        <v>1700.1</v>
      </c>
      <c r="E30" s="15">
        <f t="shared" si="2"/>
        <v>0</v>
      </c>
      <c r="F30" s="15">
        <f t="shared" si="0"/>
        <v>100</v>
      </c>
      <c r="G30" s="3"/>
    </row>
    <row r="31" spans="1:7" ht="39">
      <c r="A31" s="17"/>
      <c r="B31" s="18" t="s">
        <v>44</v>
      </c>
      <c r="C31" s="19">
        <f>SUM(C24:C30)</f>
        <v>11911.2</v>
      </c>
      <c r="D31" s="19">
        <f>SUM(D24:D30)</f>
        <v>8168.4000000000015</v>
      </c>
      <c r="E31" s="19">
        <f>C31-D31</f>
        <v>3742.7999999999993</v>
      </c>
      <c r="F31" s="19">
        <f t="shared" si="0"/>
        <v>68.57747330243805</v>
      </c>
      <c r="G31" s="3"/>
    </row>
    <row r="32" spans="1:7" ht="12.75">
      <c r="A32" s="10"/>
      <c r="B32" s="5"/>
      <c r="C32" s="8"/>
      <c r="D32" s="8"/>
      <c r="E32" s="8"/>
      <c r="F32" s="8"/>
      <c r="G32" s="3"/>
    </row>
    <row r="33" spans="1:7" ht="12.75">
      <c r="A33" s="18"/>
      <c r="B33" s="25" t="s">
        <v>2</v>
      </c>
      <c r="C33" s="19">
        <f>C23+C31</f>
        <v>16029.5</v>
      </c>
      <c r="D33" s="19">
        <f>D23+D31</f>
        <v>12691.600000000002</v>
      </c>
      <c r="E33" s="19">
        <f>C33-D33</f>
        <v>3337.899999999998</v>
      </c>
      <c r="F33" s="19">
        <f t="shared" si="0"/>
        <v>79.17651829439473</v>
      </c>
      <c r="G33" s="3"/>
    </row>
    <row r="34" spans="1:7" ht="12.75">
      <c r="A34" s="5"/>
      <c r="B34" s="6" t="s">
        <v>25</v>
      </c>
      <c r="C34" s="8"/>
      <c r="D34" s="8"/>
      <c r="E34" s="8"/>
      <c r="F34" s="8"/>
      <c r="G34" s="3"/>
    </row>
    <row r="35" spans="1:7" ht="69" customHeight="1">
      <c r="A35" s="4" t="s">
        <v>12</v>
      </c>
      <c r="B35" s="11" t="s">
        <v>29</v>
      </c>
      <c r="C35" s="21">
        <v>1476.2</v>
      </c>
      <c r="D35" s="21">
        <v>1476.2</v>
      </c>
      <c r="E35" s="2">
        <f>C35-D35</f>
        <v>0</v>
      </c>
      <c r="F35" s="2">
        <f>D35/C35*100</f>
        <v>100</v>
      </c>
      <c r="G35" s="3"/>
    </row>
    <row r="36" spans="1:7" ht="12.75">
      <c r="A36" s="4" t="s">
        <v>32</v>
      </c>
      <c r="B36" s="11" t="s">
        <v>33</v>
      </c>
      <c r="C36" s="21">
        <v>1</v>
      </c>
      <c r="D36" s="21">
        <v>0</v>
      </c>
      <c r="E36" s="2">
        <f>C36-D36</f>
        <v>1</v>
      </c>
      <c r="F36" s="2">
        <f aca="true" t="shared" si="3" ref="F36:F51">D36/C36*100</f>
        <v>0</v>
      </c>
      <c r="G36" s="3"/>
    </row>
    <row r="37" spans="1:7" ht="12.75">
      <c r="A37" s="4" t="s">
        <v>60</v>
      </c>
      <c r="B37" s="27" t="s">
        <v>61</v>
      </c>
      <c r="C37" s="21">
        <v>17.6</v>
      </c>
      <c r="D37" s="21">
        <v>15.9</v>
      </c>
      <c r="E37" s="2">
        <f>C37-D37</f>
        <v>1.700000000000001</v>
      </c>
      <c r="F37" s="2">
        <f>D37/C37*100</f>
        <v>90.34090909090908</v>
      </c>
      <c r="G37" s="3"/>
    </row>
    <row r="38" spans="1:7" ht="12.75">
      <c r="A38" s="4" t="s">
        <v>13</v>
      </c>
      <c r="B38" s="11" t="s">
        <v>27</v>
      </c>
      <c r="C38" s="21">
        <v>99.8</v>
      </c>
      <c r="D38" s="21">
        <v>99.8</v>
      </c>
      <c r="E38" s="2">
        <f aca="true" t="shared" si="4" ref="E38:E52">C38-D38</f>
        <v>0</v>
      </c>
      <c r="F38" s="2">
        <f t="shared" si="3"/>
        <v>100</v>
      </c>
      <c r="G38" s="3"/>
    </row>
    <row r="39" spans="1:7" ht="12.75">
      <c r="A39" s="4" t="s">
        <v>56</v>
      </c>
      <c r="B39" s="27" t="s">
        <v>57</v>
      </c>
      <c r="C39" s="21">
        <v>0</v>
      </c>
      <c r="D39" s="21">
        <v>0</v>
      </c>
      <c r="E39" s="2">
        <f>C39-D39</f>
        <v>0</v>
      </c>
      <c r="F39" s="2" t="e">
        <f>D39/C39*100</f>
        <v>#DIV/0!</v>
      </c>
      <c r="G39" s="3"/>
    </row>
    <row r="40" spans="1:7" ht="12.75">
      <c r="A40" s="4" t="s">
        <v>64</v>
      </c>
      <c r="B40" s="27" t="s">
        <v>65</v>
      </c>
      <c r="C40" s="21">
        <v>0</v>
      </c>
      <c r="D40" s="21">
        <v>0</v>
      </c>
      <c r="E40" s="2">
        <f>C40-D40</f>
        <v>0</v>
      </c>
      <c r="F40" s="2" t="e">
        <f>D40/C40*100</f>
        <v>#DIV/0!</v>
      </c>
      <c r="G40" s="3"/>
    </row>
    <row r="41" spans="1:7" ht="12.75">
      <c r="A41" s="4" t="s">
        <v>34</v>
      </c>
      <c r="B41" s="11" t="s">
        <v>35</v>
      </c>
      <c r="C41" s="21">
        <v>9267.6</v>
      </c>
      <c r="D41" s="21">
        <v>5524.8</v>
      </c>
      <c r="E41" s="2">
        <f t="shared" si="4"/>
        <v>3742.8</v>
      </c>
      <c r="F41" s="2">
        <f t="shared" si="3"/>
        <v>59.614139583063576</v>
      </c>
      <c r="G41" s="3"/>
    </row>
    <row r="42" spans="1:7" ht="26.25">
      <c r="A42" s="4" t="s">
        <v>74</v>
      </c>
      <c r="B42" s="27" t="s">
        <v>75</v>
      </c>
      <c r="C42" s="21">
        <v>14.8</v>
      </c>
      <c r="D42" s="21">
        <v>14.8</v>
      </c>
      <c r="E42" s="2">
        <f t="shared" si="4"/>
        <v>0</v>
      </c>
      <c r="F42" s="2">
        <f t="shared" si="3"/>
        <v>100</v>
      </c>
      <c r="G42" s="3"/>
    </row>
    <row r="43" spans="1:7" ht="12.75">
      <c r="A43" s="4" t="s">
        <v>66</v>
      </c>
      <c r="B43" s="27" t="s">
        <v>67</v>
      </c>
      <c r="C43" s="21">
        <v>0</v>
      </c>
      <c r="D43" s="21">
        <v>0</v>
      </c>
      <c r="E43" s="2">
        <f>C43-D43</f>
        <v>0</v>
      </c>
      <c r="F43" s="2" t="e">
        <f>D43/C43*100</f>
        <v>#DIV/0!</v>
      </c>
      <c r="G43" s="3"/>
    </row>
    <row r="44" spans="1:7" ht="12.75">
      <c r="A44" s="4" t="s">
        <v>14</v>
      </c>
      <c r="B44" s="11" t="s">
        <v>15</v>
      </c>
      <c r="C44" s="21">
        <v>1895.4</v>
      </c>
      <c r="D44" s="21">
        <v>1868.2</v>
      </c>
      <c r="E44" s="2">
        <f t="shared" si="4"/>
        <v>27.200000000000045</v>
      </c>
      <c r="F44" s="2">
        <f t="shared" si="3"/>
        <v>98.56494671309486</v>
      </c>
      <c r="G44" s="3"/>
    </row>
    <row r="45" spans="1:7" ht="12.75">
      <c r="A45" s="4" t="s">
        <v>16</v>
      </c>
      <c r="B45" s="11" t="s">
        <v>17</v>
      </c>
      <c r="C45" s="21">
        <v>2136</v>
      </c>
      <c r="D45" s="21">
        <v>2135.9</v>
      </c>
      <c r="E45" s="2">
        <f t="shared" si="4"/>
        <v>0.09999999999990905</v>
      </c>
      <c r="F45" s="2">
        <f t="shared" si="3"/>
        <v>99.99531835205993</v>
      </c>
      <c r="G45" s="3"/>
    </row>
    <row r="46" spans="1:7" ht="26.25">
      <c r="A46" s="4" t="s">
        <v>18</v>
      </c>
      <c r="B46" s="11" t="s">
        <v>28</v>
      </c>
      <c r="C46" s="21">
        <v>0.1</v>
      </c>
      <c r="D46" s="21">
        <v>0.1</v>
      </c>
      <c r="E46" s="2">
        <f t="shared" si="4"/>
        <v>0</v>
      </c>
      <c r="F46" s="2">
        <f t="shared" si="3"/>
        <v>100</v>
      </c>
      <c r="G46" s="3"/>
    </row>
    <row r="47" spans="1:7" ht="26.25">
      <c r="A47" s="4" t="s">
        <v>70</v>
      </c>
      <c r="B47" s="27" t="s">
        <v>71</v>
      </c>
      <c r="C47" s="21">
        <v>5.1</v>
      </c>
      <c r="D47" s="21">
        <v>5.1</v>
      </c>
      <c r="E47" s="2">
        <f t="shared" si="4"/>
        <v>0</v>
      </c>
      <c r="F47" s="2">
        <f t="shared" si="3"/>
        <v>100</v>
      </c>
      <c r="G47" s="3"/>
    </row>
    <row r="48" spans="1:7" ht="39">
      <c r="A48" s="4" t="s">
        <v>80</v>
      </c>
      <c r="B48" s="27" t="s">
        <v>81</v>
      </c>
      <c r="C48" s="21">
        <v>5.6</v>
      </c>
      <c r="D48" s="21">
        <v>5.6</v>
      </c>
      <c r="E48" s="2">
        <f t="shared" si="4"/>
        <v>0</v>
      </c>
      <c r="F48" s="2">
        <f t="shared" si="3"/>
        <v>100</v>
      </c>
      <c r="G48" s="3"/>
    </row>
    <row r="49" spans="1:7" ht="12.75">
      <c r="A49" s="4" t="s">
        <v>19</v>
      </c>
      <c r="B49" s="11" t="s">
        <v>20</v>
      </c>
      <c r="C49" s="21">
        <v>1322.7</v>
      </c>
      <c r="D49" s="21">
        <v>1322.7</v>
      </c>
      <c r="E49" s="2">
        <f>C49-D49</f>
        <v>0</v>
      </c>
      <c r="F49" s="2">
        <f>D49/C49*100</f>
        <v>100</v>
      </c>
      <c r="G49" s="3"/>
    </row>
    <row r="50" spans="1:7" ht="26.25">
      <c r="A50" s="4" t="s">
        <v>72</v>
      </c>
      <c r="B50" s="27" t="s">
        <v>73</v>
      </c>
      <c r="C50" s="21">
        <v>51.7</v>
      </c>
      <c r="D50" s="21">
        <v>51.7</v>
      </c>
      <c r="E50" s="2">
        <f>C50-D50</f>
        <v>0</v>
      </c>
      <c r="F50" s="2">
        <f>D50/C50*100</f>
        <v>100</v>
      </c>
      <c r="G50" s="3"/>
    </row>
    <row r="51" spans="1:7" ht="12.75">
      <c r="A51" s="4" t="s">
        <v>82</v>
      </c>
      <c r="B51" s="27" t="s">
        <v>83</v>
      </c>
      <c r="C51" s="21">
        <v>0</v>
      </c>
      <c r="D51" s="21">
        <v>0</v>
      </c>
      <c r="E51" s="2">
        <f t="shared" si="4"/>
        <v>0</v>
      </c>
      <c r="F51" s="2" t="e">
        <f t="shared" si="3"/>
        <v>#DIV/0!</v>
      </c>
      <c r="G51" s="3"/>
    </row>
    <row r="52" spans="1:7" ht="12.75">
      <c r="A52" s="20"/>
      <c r="B52" s="20" t="s">
        <v>24</v>
      </c>
      <c r="C52" s="22">
        <f>SUM(C35:C51)</f>
        <v>16293.600000000002</v>
      </c>
      <c r="D52" s="22">
        <f>SUM(D35:D51)</f>
        <v>12520.800000000003</v>
      </c>
      <c r="E52" s="22">
        <f t="shared" si="4"/>
        <v>3772.7999999999993</v>
      </c>
      <c r="F52" s="22">
        <f>D52/C52*100</f>
        <v>76.84489615554574</v>
      </c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5" ht="12.75" customHeight="1">
      <c r="A54" s="3"/>
      <c r="B54" s="12" t="s">
        <v>31</v>
      </c>
      <c r="C54" s="23">
        <f>C33-C52</f>
        <v>-264.1000000000022</v>
      </c>
      <c r="D54" s="24">
        <f>D33-D52</f>
        <v>170.79999999999927</v>
      </c>
      <c r="E54" s="13"/>
    </row>
    <row r="55" spans="1:5" ht="12.75">
      <c r="A55" s="3"/>
      <c r="B55" s="3"/>
      <c r="C55" s="3"/>
      <c r="D55" s="3"/>
      <c r="E55" s="3"/>
    </row>
  </sheetData>
  <sheetProtection/>
  <mergeCells count="8">
    <mergeCell ref="A4:A8"/>
    <mergeCell ref="A1:F1"/>
    <mergeCell ref="F4:F8"/>
    <mergeCell ref="B4:B8"/>
    <mergeCell ref="E4:E8"/>
    <mergeCell ref="C4:C8"/>
    <mergeCell ref="D4:D8"/>
    <mergeCell ref="A2:G2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2020-05-08T10:13:47Z</cp:lastPrinted>
  <dcterms:created xsi:type="dcterms:W3CDTF">2005-03-15T05:15:37Z</dcterms:created>
  <dcterms:modified xsi:type="dcterms:W3CDTF">2023-01-16T08:28:58Z</dcterms:modified>
  <cp:category/>
  <cp:version/>
  <cp:contentType/>
  <cp:contentStatus/>
</cp:coreProperties>
</file>