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8060" windowHeight="1158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<sst xmlns="http://schemas.openxmlformats.org/spreadsheetml/2006/main" count="177" uniqueCount="108">
  <si>
    <t>Роспись (за период)</t>
  </si>
  <si>
    <t>Роспись (годовая)</t>
  </si>
  <si>
    <t>Сумма (касс. расход)</t>
  </si>
  <si>
    <t>Итого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</si>
  <si>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</si>
  <si>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</si>
  <si>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</si>
  <si>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</si>
  <si>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</si>
  <si>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</si>
  <si>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</si>
  <si>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</si>
  <si>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</si>
  <si>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</si>
  <si>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</si>
  <si>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</si>
  <si>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</si>
  <si>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</si>
  <si>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</si>
  <si>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</si>
  <si>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340</t>
  </si>
  <si>
    <t>Увеличение стоимости материальных запасов</t>
  </si>
  <si>
    <t>0111</t>
  </si>
  <si>
    <t>Резервные фонды</t>
  </si>
  <si>
    <t>0203</t>
  </si>
  <si>
    <t>Мобилизационная и вневойсковая подготовка</t>
  </si>
  <si>
    <t>0200</t>
  </si>
  <si>
    <t>НАЦИОНАЛЬНАЯ ОБОРОНА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</si>
  <si>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</si>
  <si>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</si>
  <si>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</si>
  <si>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</si>
  <si>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</si>
  <si>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</si>
  <si>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0412</t>
  </si>
  <si>
    <t>Другие вопросы в области национальной экономики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</si>
  <si>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</si>
  <si>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</si>
  <si>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</si>
  <si>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</si>
  <si>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</si>
  <si>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</si>
  <si>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</si>
  <si>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</si>
  <si>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</si>
  <si>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</si>
  <si>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%исп.к год.плану</t>
  </si>
  <si>
    <t>Дорожное хозяйство (дорожные фонлы)</t>
  </si>
  <si>
    <t>0409</t>
  </si>
  <si>
    <t>Первочурашевского сельского поселения</t>
  </si>
  <si>
    <t>251</t>
  </si>
  <si>
    <t>Перечисления другим бюджетам бюджетной системы Российской Федерации</t>
  </si>
  <si>
    <t>Увеличение стоимости основных средств</t>
  </si>
  <si>
    <t>310</t>
  </si>
  <si>
    <t>Другие общегосударственные вопросы</t>
  </si>
  <si>
    <t>0113</t>
  </si>
  <si>
    <t>Сельское хозяйство и рыболовство</t>
  </si>
  <si>
    <t>0405</t>
  </si>
  <si>
    <t>ФИЗИЧЕСКАЯ КУЛЬТУРА И СПОРТ</t>
  </si>
  <si>
    <t>1100</t>
  </si>
  <si>
    <t>Физическая культура</t>
  </si>
  <si>
    <t>1101</t>
  </si>
  <si>
    <t>212</t>
  </si>
  <si>
    <t>Прочие выплаты</t>
  </si>
  <si>
    <t>0501</t>
  </si>
  <si>
    <t>Жилищное хозяйство</t>
  </si>
  <si>
    <t>0502</t>
  </si>
  <si>
    <t>Коммунальное хозяйство</t>
  </si>
  <si>
    <t>0603</t>
  </si>
  <si>
    <t>ОХРАНА ОКРУЖАЮЩЕЙ СРЕДЫ</t>
  </si>
  <si>
    <t>Охрана объектов растительного и животного мира и среды их обитания</t>
  </si>
  <si>
    <t>0600</t>
  </si>
  <si>
    <t>0314</t>
  </si>
  <si>
    <t>Другие вопросы в области национальной безопасности и правоохранительной деятельности</t>
  </si>
  <si>
    <t>291</t>
  </si>
  <si>
    <t>Налоги, пошлины и сборы</t>
  </si>
  <si>
    <t>227</t>
  </si>
  <si>
    <t>Страхование</t>
  </si>
  <si>
    <t>266</t>
  </si>
  <si>
    <t>Социальные пособия и компенсации персоналу в денежной форме</t>
  </si>
  <si>
    <t>343</t>
  </si>
  <si>
    <t>Увеличение стоимости горюче-смазочных материалов</t>
  </si>
  <si>
    <t>344</t>
  </si>
  <si>
    <t>349</t>
  </si>
  <si>
    <t>Увеличение стоимости строительных материалов</t>
  </si>
  <si>
    <t>Увеличение стоимости прочих материальных запасов однократного применения</t>
  </si>
  <si>
    <t>Другие вопросы в области культуры, кинематографии</t>
  </si>
  <si>
    <t>0804</t>
  </si>
  <si>
    <t>И.С. Лебедева</t>
  </si>
  <si>
    <t>346</t>
  </si>
  <si>
    <t>Увеличение стоимости прочих оборотных запасов (материалов)</t>
  </si>
  <si>
    <t>297</t>
  </si>
  <si>
    <t>Иные выплаты текущего характера организациям</t>
  </si>
  <si>
    <t>222</t>
  </si>
  <si>
    <t>Транспортные услуги</t>
  </si>
  <si>
    <t>Обеспечение проведения выборов и референдумов</t>
  </si>
  <si>
    <t>0107</t>
  </si>
  <si>
    <t>Исп. Главный специалист-эксперт</t>
  </si>
  <si>
    <t>И.о. начальника финансового отдела</t>
  </si>
  <si>
    <t>200</t>
  </si>
  <si>
    <t>Расходы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</si>
  <si>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</si>
  <si>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</si>
  <si>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228</t>
  </si>
  <si>
    <t>Услуги, работы для целей капитальных вложений</t>
  </si>
  <si>
    <t>292</t>
  </si>
  <si>
    <t>Н.М. Яковлев</t>
  </si>
  <si>
    <t>Исполнение бюджета по расходам по состоянию на 01.10.2022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</si>
</sst>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</numFmts>
  <fonts count="45">
    <font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 horizontal="center" vertical="center" wrapText="1" shrinkToFit="1"/>
    </xf>
    <xf numFmtId="49" fontId="5" fillId="33" borderId="10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right" shrinkToFit="1"/>
    </xf>
    <xf numFmtId="172" fontId="3" fillId="0" borderId="10" xfId="0" applyNumberFormat="1" applyFont="1" applyBorder="1" applyAlignment="1">
      <alignment/>
    </xf>
    <xf numFmtId="49" fontId="5" fillId="34" borderId="10" xfId="0" applyNumberFormat="1" applyFont="1" applyFill="1" applyBorder="1" applyAlignment="1">
      <alignment horizontal="left" wrapText="1"/>
    </xf>
    <xf numFmtId="49" fontId="3" fillId="34" borderId="10" xfId="0" applyNumberFormat="1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shrinkToFit="1"/>
    </xf>
    <xf numFmtId="49" fontId="7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wrapText="1"/>
    </xf>
    <xf numFmtId="4" fontId="8" fillId="0" borderId="10" xfId="0" applyNumberFormat="1" applyFont="1" applyFill="1" applyBorder="1" applyAlignment="1">
      <alignment shrinkToFit="1"/>
    </xf>
    <xf numFmtId="172" fontId="8" fillId="0" borderId="10" xfId="0" applyNumberFormat="1" applyFont="1" applyBorder="1" applyAlignment="1">
      <alignment/>
    </xf>
    <xf numFmtId="49" fontId="5" fillId="35" borderId="10" xfId="0" applyNumberFormat="1" applyFont="1" applyFill="1" applyBorder="1" applyAlignment="1">
      <alignment horizontal="left" wrapText="1"/>
    </xf>
    <xf numFmtId="4" fontId="3" fillId="35" borderId="10" xfId="0" applyNumberFormat="1" applyFont="1" applyFill="1" applyBorder="1" applyAlignment="1">
      <alignment horizontal="right" shrinkToFit="1"/>
    </xf>
    <xf numFmtId="4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shrinkToFit="1"/>
    </xf>
    <xf numFmtId="49" fontId="5" fillId="36" borderId="10" xfId="0" applyNumberFormat="1" applyFont="1" applyFill="1" applyBorder="1" applyAlignment="1">
      <alignment horizontal="left" wrapText="1"/>
    </xf>
    <xf numFmtId="4" fontId="3" fillId="36" borderId="10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center"/>
    </xf>
    <xf numFmtId="4" fontId="3" fillId="37" borderId="10" xfId="0" applyNumberFormat="1" applyFont="1" applyFill="1" applyBorder="1" applyAlignment="1">
      <alignment shrinkToFit="1"/>
    </xf>
    <xf numFmtId="49" fontId="8" fillId="38" borderId="10" xfId="0" applyNumberFormat="1" applyFont="1" applyFill="1" applyBorder="1" applyAlignment="1">
      <alignment horizontal="center" wrapText="1"/>
    </xf>
    <xf numFmtId="4" fontId="8" fillId="38" borderId="10" xfId="0" applyNumberFormat="1" applyFont="1" applyFill="1" applyBorder="1" applyAlignment="1">
      <alignment shrinkToFit="1"/>
    </xf>
    <xf numFmtId="49" fontId="3" fillId="36" borderId="10" xfId="0" applyNumberFormat="1" applyFont="1" applyFill="1" applyBorder="1" applyAlignment="1">
      <alignment horizontal="center" wrapText="1"/>
    </xf>
    <xf numFmtId="4" fontId="3" fillId="36" borderId="10" xfId="0" applyNumberFormat="1" applyFont="1" applyFill="1" applyBorder="1" applyAlignment="1">
      <alignment shrinkToFit="1"/>
    </xf>
    <xf numFmtId="49" fontId="5" fillId="16" borderId="10" xfId="0" applyNumberFormat="1" applyFont="1" applyFill="1" applyBorder="1" applyAlignment="1">
      <alignment horizontal="left" wrapText="1"/>
    </xf>
    <xf numFmtId="49" fontId="3" fillId="16" borderId="10" xfId="0" applyNumberFormat="1" applyFont="1" applyFill="1" applyBorder="1" applyAlignment="1">
      <alignment horizontal="center" wrapText="1"/>
    </xf>
    <xf numFmtId="4" fontId="3" fillId="16" borderId="10" xfId="0" applyNumberFormat="1" applyFont="1" applyFill="1" applyBorder="1" applyAlignment="1">
      <alignment shrinkToFit="1"/>
    </xf>
    <xf numFmtId="49" fontId="9" fillId="35" borderId="10" xfId="0" applyNumberFormat="1" applyFont="1" applyFill="1" applyBorder="1" applyAlignment="1">
      <alignment horizontal="left" wrapText="1"/>
    </xf>
    <xf numFmtId="49" fontId="3" fillId="35" borderId="10" xfId="0" applyNumberFormat="1" applyFont="1" applyFill="1" applyBorder="1" applyAlignment="1">
      <alignment horizontal="center" wrapText="1"/>
    </xf>
    <xf numFmtId="4" fontId="3" fillId="35" borderId="10" xfId="0" applyNumberFormat="1" applyFont="1" applyFill="1" applyBorder="1" applyAlignment="1">
      <alignment shrinkToFit="1"/>
    </xf>
    <xf numFmtId="49" fontId="10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shrinkToFi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tabSelected="1" workbookViewId="0" topLeftCell="A46">
      <selection activeCell="H85" sqref="H85"/>
    </sheetView>
  </sheetViews>
  <sheetFormatPr defaultColWidth="9.00390625" defaultRowHeight="12.75"/>
  <cols>
    <col min="1" max="1" width="46.875" style="0" customWidth="1"/>
    <col min="2" max="2" width="8.125" style="0" customWidth="1"/>
    <col min="3" max="3" width="15.125" style="0" customWidth="1"/>
    <col min="4" max="4" width="21.75390625" style="0" hidden="1" customWidth="1"/>
    <col min="5" max="5" width="12.875" style="0" customWidth="1"/>
    <col min="6" max="6" width="8.37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39" t="s">
        <v>107</v>
      </c>
      <c r="B1" s="39"/>
      <c r="C1" s="39"/>
      <c r="D1" s="39"/>
      <c r="E1" s="39"/>
      <c r="F1" s="39"/>
    </row>
    <row r="2" spans="1:9" ht="15.75">
      <c r="A2" s="40" t="s">
        <v>49</v>
      </c>
      <c r="B2" s="40"/>
      <c r="C2" s="40"/>
      <c r="D2" s="40"/>
      <c r="E2" s="40"/>
      <c r="F2" s="40"/>
      <c r="G2" s="1"/>
      <c r="H2" s="1"/>
      <c r="I2" s="1"/>
    </row>
    <row r="3" spans="1:6" ht="7.5" customHeight="1">
      <c r="A3" s="6"/>
      <c r="B3" s="6"/>
      <c r="C3" s="6"/>
      <c r="D3" s="6"/>
      <c r="E3" s="6"/>
      <c r="F3" s="6"/>
    </row>
    <row r="4" spans="1:8" ht="24.75" customHeight="1">
      <c r="A4" s="7" t="s">
        <v>4</v>
      </c>
      <c r="B4" s="7" t="s">
        <v>5</v>
      </c>
      <c r="C4" s="7" t="s">
        <v>1</v>
      </c>
      <c r="D4" s="7" t="s">
        <v>0</v>
      </c>
      <c r="E4" s="7" t="s">
        <v>2</v>
      </c>
      <c r="F4" s="7" t="s">
        <v>46</v>
      </c>
      <c r="G4" s="3"/>
      <c r="H4" s="3"/>
    </row>
    <row r="5" spans="1:6" s="5" customFormat="1" ht="18.75">
      <c r="A5" s="8" t="s">
        <v>11</v>
      </c>
      <c r="B5" s="9" t="s">
        <v>10</v>
      </c>
      <c r="C5" s="10">
        <f>C6+C21+C23+C19</f>
        <v>1572683</v>
      </c>
      <c r="D5" s="10">
        <f>D6+D21+D23+D19</f>
        <v>0</v>
      </c>
      <c r="E5" s="10">
        <f>E6+E21+E23+E19</f>
        <v>1029034.5399999999</v>
      </c>
      <c r="F5" s="11">
        <f aca="true" t="shared" si="0" ref="F5:F33">E5/C5*100</f>
        <v>65.43178377333511</v>
      </c>
    </row>
    <row r="6" spans="1:8" ht="32.25" customHeight="1">
      <c r="A6" s="12" t="s">
        <v>8</v>
      </c>
      <c r="B6" s="13" t="s">
        <v>7</v>
      </c>
      <c r="C6" s="14">
        <f>C7+C9+C10+C11+C12+C14+C17+C13+C8+C18+C15+C16</f>
        <v>1537683</v>
      </c>
      <c r="D6" s="14">
        <f>D7+D9+D10+D11+D12+D14+D17+D13+D8+D18+D15+D16</f>
        <v>0</v>
      </c>
      <c r="E6" s="14">
        <f>E7+E9+E10+E11+E12+E14+E17+E13+E8+E18+E15+E16</f>
        <v>1029034.5399999999</v>
      </c>
      <c r="F6" s="11">
        <f t="shared" si="0"/>
        <v>66.92111052798269</v>
      </c>
      <c r="G6" s="2"/>
      <c r="H6" s="2"/>
    </row>
    <row r="7" spans="1:6" s="4" customFormat="1" ht="12.75">
      <c r="A7" s="15" t="s">
        <v>9</v>
      </c>
      <c r="B7" s="16" t="s">
        <v>6</v>
      </c>
      <c r="C7" s="17">
        <v>1038338</v>
      </c>
      <c r="D7" s="17"/>
      <c r="E7" s="17">
        <v>725995.33</v>
      </c>
      <c r="F7" s="18">
        <f t="shared" si="0"/>
        <v>69.91897917633757</v>
      </c>
    </row>
    <row r="8" spans="1:6" s="4" customFormat="1" ht="11.25" customHeight="1">
      <c r="A8" s="15" t="s">
        <v>79</v>
      </c>
      <c r="B8" s="16" t="s">
        <v>78</v>
      </c>
      <c r="C8" s="17">
        <v>5700</v>
      </c>
      <c r="D8" s="17"/>
      <c r="E8" s="17">
        <v>3617.55</v>
      </c>
      <c r="F8" s="18">
        <f>E8/C8*100</f>
        <v>63.46578947368421</v>
      </c>
    </row>
    <row r="9" spans="1:6" s="4" customFormat="1" ht="12.75">
      <c r="A9" s="15" t="s">
        <v>13</v>
      </c>
      <c r="B9" s="16" t="s">
        <v>12</v>
      </c>
      <c r="C9" s="17">
        <v>314695</v>
      </c>
      <c r="D9" s="17"/>
      <c r="E9" s="17">
        <v>200151.74</v>
      </c>
      <c r="F9" s="18">
        <f t="shared" si="0"/>
        <v>63.60181763294618</v>
      </c>
    </row>
    <row r="10" spans="1:6" s="4" customFormat="1" ht="12.75">
      <c r="A10" s="15" t="s">
        <v>15</v>
      </c>
      <c r="B10" s="16" t="s">
        <v>14</v>
      </c>
      <c r="C10" s="17">
        <v>19800</v>
      </c>
      <c r="D10" s="17"/>
      <c r="E10" s="17">
        <v>12181.84</v>
      </c>
      <c r="F10" s="18">
        <f t="shared" si="0"/>
        <v>61.52444444444445</v>
      </c>
    </row>
    <row r="11" spans="1:6" s="4" customFormat="1" ht="12.75">
      <c r="A11" s="15" t="s">
        <v>17</v>
      </c>
      <c r="B11" s="16" t="s">
        <v>16</v>
      </c>
      <c r="C11" s="17">
        <v>12000</v>
      </c>
      <c r="D11" s="17"/>
      <c r="E11" s="17">
        <v>5500</v>
      </c>
      <c r="F11" s="18">
        <f t="shared" si="0"/>
        <v>45.83333333333333</v>
      </c>
    </row>
    <row r="12" spans="1:6" s="4" customFormat="1" ht="12.75">
      <c r="A12" s="15" t="s">
        <v>19</v>
      </c>
      <c r="B12" s="16" t="s">
        <v>18</v>
      </c>
      <c r="C12" s="17">
        <v>20000</v>
      </c>
      <c r="D12" s="17"/>
      <c r="E12" s="17">
        <v>11700</v>
      </c>
      <c r="F12" s="18">
        <f t="shared" si="0"/>
        <v>58.5</v>
      </c>
    </row>
    <row r="13" spans="1:6" s="4" customFormat="1" ht="12.75" customHeight="1">
      <c r="A13" s="15" t="s">
        <v>77</v>
      </c>
      <c r="B13" s="16" t="s">
        <v>76</v>
      </c>
      <c r="C13" s="17">
        <v>2461.88</v>
      </c>
      <c r="D13" s="17"/>
      <c r="E13" s="17">
        <v>2461.88</v>
      </c>
      <c r="F13" s="18">
        <f t="shared" si="0"/>
        <v>100</v>
      </c>
    </row>
    <row r="14" spans="1:6" s="4" customFormat="1" ht="11.25" customHeight="1">
      <c r="A14" s="15" t="s">
        <v>75</v>
      </c>
      <c r="B14" s="16" t="s">
        <v>74</v>
      </c>
      <c r="C14" s="17">
        <v>3622</v>
      </c>
      <c r="D14" s="17"/>
      <c r="E14" s="17">
        <v>1463</v>
      </c>
      <c r="F14" s="18">
        <f t="shared" si="0"/>
        <v>40.392048591938156</v>
      </c>
    </row>
    <row r="15" spans="1:6" s="4" customFormat="1" ht="12" customHeight="1">
      <c r="A15" s="15" t="s">
        <v>92</v>
      </c>
      <c r="B15" s="16" t="s">
        <v>91</v>
      </c>
      <c r="C15" s="17">
        <v>4178</v>
      </c>
      <c r="D15" s="17"/>
      <c r="E15" s="17">
        <v>4178</v>
      </c>
      <c r="F15" s="18">
        <f t="shared" si="0"/>
        <v>100</v>
      </c>
    </row>
    <row r="16" spans="1:6" s="4" customFormat="1" ht="12.75" customHeight="1">
      <c r="A16" s="15" t="s">
        <v>52</v>
      </c>
      <c r="B16" s="16" t="s">
        <v>53</v>
      </c>
      <c r="C16" s="17">
        <v>1750</v>
      </c>
      <c r="D16" s="17"/>
      <c r="E16" s="17">
        <v>1750</v>
      </c>
      <c r="F16" s="18">
        <f>E16/C16*100</f>
        <v>100</v>
      </c>
    </row>
    <row r="17" spans="1:6" s="4" customFormat="1" ht="12" customHeight="1">
      <c r="A17" s="15" t="s">
        <v>81</v>
      </c>
      <c r="B17" s="16" t="s">
        <v>80</v>
      </c>
      <c r="C17" s="17">
        <v>60500</v>
      </c>
      <c r="D17" s="17"/>
      <c r="E17" s="17">
        <v>38397.2</v>
      </c>
      <c r="F17" s="18">
        <f>E17/C17*100</f>
        <v>63.466446280991725</v>
      </c>
    </row>
    <row r="18" spans="1:6" s="4" customFormat="1" ht="12" customHeight="1">
      <c r="A18" s="15" t="s">
        <v>90</v>
      </c>
      <c r="B18" s="16" t="s">
        <v>89</v>
      </c>
      <c r="C18" s="17">
        <v>54638.12</v>
      </c>
      <c r="D18" s="17"/>
      <c r="E18" s="17">
        <v>21638</v>
      </c>
      <c r="F18" s="18">
        <f>E18/C18*100</f>
        <v>39.6023874906384</v>
      </c>
    </row>
    <row r="19" spans="1:8" ht="8.25" customHeight="1">
      <c r="A19" s="12" t="s">
        <v>95</v>
      </c>
      <c r="B19" s="13" t="s">
        <v>96</v>
      </c>
      <c r="C19" s="14">
        <f>C20</f>
        <v>0</v>
      </c>
      <c r="D19" s="14">
        <f>D20</f>
        <v>0</v>
      </c>
      <c r="E19" s="14">
        <f>E20</f>
        <v>0</v>
      </c>
      <c r="F19" s="11">
        <v>0</v>
      </c>
      <c r="G19" s="2"/>
      <c r="H19" s="2"/>
    </row>
    <row r="20" spans="1:6" s="4" customFormat="1" ht="9" customHeight="1">
      <c r="A20" s="15" t="s">
        <v>92</v>
      </c>
      <c r="B20" s="16" t="s">
        <v>91</v>
      </c>
      <c r="C20" s="17">
        <v>0</v>
      </c>
      <c r="D20" s="17">
        <v>0</v>
      </c>
      <c r="E20" s="17">
        <v>0</v>
      </c>
      <c r="F20" s="18">
        <v>0</v>
      </c>
    </row>
    <row r="21" spans="1:8" ht="14.25" customHeight="1">
      <c r="A21" s="12" t="s">
        <v>23</v>
      </c>
      <c r="B21" s="13" t="s">
        <v>22</v>
      </c>
      <c r="C21" s="14">
        <f>C22</f>
        <v>35000</v>
      </c>
      <c r="D21" s="14">
        <f>D22</f>
        <v>0</v>
      </c>
      <c r="E21" s="14">
        <f>E22</f>
        <v>0</v>
      </c>
      <c r="F21" s="11">
        <v>0</v>
      </c>
      <c r="G21" s="2"/>
      <c r="H21" s="2"/>
    </row>
    <row r="22" spans="1:8" ht="12" customHeight="1">
      <c r="A22" s="15" t="s">
        <v>100</v>
      </c>
      <c r="B22" s="16" t="s">
        <v>99</v>
      </c>
      <c r="C22" s="17">
        <v>35000</v>
      </c>
      <c r="D22" s="17">
        <v>0</v>
      </c>
      <c r="E22" s="17">
        <v>0</v>
      </c>
      <c r="F22" s="18">
        <v>0</v>
      </c>
      <c r="G22" s="2"/>
      <c r="H22" s="2"/>
    </row>
    <row r="23" spans="1:8" ht="9" customHeight="1">
      <c r="A23" s="12" t="s">
        <v>54</v>
      </c>
      <c r="B23" s="13" t="s">
        <v>55</v>
      </c>
      <c r="C23" s="14">
        <f>C25+C24</f>
        <v>0</v>
      </c>
      <c r="D23" s="14">
        <f>D25+D24</f>
        <v>0</v>
      </c>
      <c r="E23" s="14">
        <f>E25+E24</f>
        <v>0</v>
      </c>
      <c r="F23" s="11">
        <v>0</v>
      </c>
      <c r="G23" s="2"/>
      <c r="H23" s="2"/>
    </row>
    <row r="24" spans="1:6" s="4" customFormat="1" ht="6.75" customHeight="1">
      <c r="A24" s="15" t="s">
        <v>90</v>
      </c>
      <c r="B24" s="16" t="s">
        <v>89</v>
      </c>
      <c r="C24" s="17">
        <v>0</v>
      </c>
      <c r="D24" s="17"/>
      <c r="E24" s="17">
        <v>0</v>
      </c>
      <c r="F24" s="18">
        <v>0</v>
      </c>
    </row>
    <row r="25" spans="1:8" ht="8.25" customHeight="1">
      <c r="A25" s="15" t="s">
        <v>92</v>
      </c>
      <c r="B25" s="16" t="s">
        <v>91</v>
      </c>
      <c r="C25" s="17">
        <v>0</v>
      </c>
      <c r="D25" s="17">
        <v>0</v>
      </c>
      <c r="E25" s="17">
        <v>0</v>
      </c>
      <c r="F25" s="18">
        <v>0</v>
      </c>
      <c r="G25" s="2"/>
      <c r="H25" s="2"/>
    </row>
    <row r="26" spans="1:6" s="5" customFormat="1" ht="15" customHeight="1">
      <c r="A26" s="8" t="s">
        <v>27</v>
      </c>
      <c r="B26" s="9" t="s">
        <v>26</v>
      </c>
      <c r="C26" s="10">
        <f>C27</f>
        <v>103906</v>
      </c>
      <c r="D26" s="10">
        <f>D27</f>
        <v>0</v>
      </c>
      <c r="E26" s="10">
        <f>E27</f>
        <v>63504.74</v>
      </c>
      <c r="F26" s="11">
        <f t="shared" si="0"/>
        <v>61.117490809000444</v>
      </c>
    </row>
    <row r="27" spans="1:8" ht="15.75">
      <c r="A27" s="12" t="s">
        <v>25</v>
      </c>
      <c r="B27" s="13" t="s">
        <v>24</v>
      </c>
      <c r="C27" s="14">
        <f>C28+C29+C30+C31+C33+C32</f>
        <v>103906</v>
      </c>
      <c r="D27" s="14">
        <f>D28+D29+D30+D31+D33+D32</f>
        <v>0</v>
      </c>
      <c r="E27" s="14">
        <f>E28+E29+E30+E31+E33+E32</f>
        <v>63504.74</v>
      </c>
      <c r="F27" s="11">
        <f t="shared" si="0"/>
        <v>61.117490809000444</v>
      </c>
      <c r="G27" s="2"/>
      <c r="H27" s="2"/>
    </row>
    <row r="28" spans="1:6" s="4" customFormat="1" ht="12.75">
      <c r="A28" s="15" t="s">
        <v>9</v>
      </c>
      <c r="B28" s="16" t="s">
        <v>6</v>
      </c>
      <c r="C28" s="17">
        <v>77885</v>
      </c>
      <c r="D28" s="17"/>
      <c r="E28" s="17">
        <v>48593.5</v>
      </c>
      <c r="F28" s="18">
        <f t="shared" si="0"/>
        <v>62.39134621557424</v>
      </c>
    </row>
    <row r="29" spans="1:6" s="4" customFormat="1" ht="9.75" customHeight="1">
      <c r="A29" s="15" t="s">
        <v>63</v>
      </c>
      <c r="B29" s="16" t="s">
        <v>62</v>
      </c>
      <c r="C29" s="17">
        <v>0</v>
      </c>
      <c r="D29" s="17"/>
      <c r="E29" s="17">
        <v>0</v>
      </c>
      <c r="F29" s="18">
        <v>0</v>
      </c>
    </row>
    <row r="30" spans="1:6" s="4" customFormat="1" ht="12.75">
      <c r="A30" s="15" t="s">
        <v>13</v>
      </c>
      <c r="B30" s="16" t="s">
        <v>12</v>
      </c>
      <c r="C30" s="17">
        <v>23521</v>
      </c>
      <c r="D30" s="17"/>
      <c r="E30" s="17">
        <v>14071.24</v>
      </c>
      <c r="F30" s="18">
        <f t="shared" si="0"/>
        <v>59.82415713617618</v>
      </c>
    </row>
    <row r="31" spans="1:6" s="4" customFormat="1" ht="10.5" customHeight="1">
      <c r="A31" s="15" t="s">
        <v>19</v>
      </c>
      <c r="B31" s="16" t="s">
        <v>18</v>
      </c>
      <c r="C31" s="17">
        <v>2000</v>
      </c>
      <c r="D31" s="17"/>
      <c r="E31" s="17">
        <v>840</v>
      </c>
      <c r="F31" s="18">
        <f t="shared" si="0"/>
        <v>42</v>
      </c>
    </row>
    <row r="32" spans="1:6" s="4" customFormat="1" ht="12" customHeight="1">
      <c r="A32" s="15" t="s">
        <v>17</v>
      </c>
      <c r="B32" s="16" t="s">
        <v>16</v>
      </c>
      <c r="C32" s="17">
        <v>500</v>
      </c>
      <c r="D32" s="17"/>
      <c r="E32" s="17">
        <v>0</v>
      </c>
      <c r="F32" s="18">
        <f t="shared" si="0"/>
        <v>0</v>
      </c>
    </row>
    <row r="33" spans="1:6" s="4" customFormat="1" ht="7.5" customHeight="1">
      <c r="A33" s="15" t="s">
        <v>90</v>
      </c>
      <c r="B33" s="16" t="s">
        <v>89</v>
      </c>
      <c r="C33" s="17">
        <v>0</v>
      </c>
      <c r="D33" s="17"/>
      <c r="E33" s="17">
        <v>0</v>
      </c>
      <c r="F33" s="18" t="e">
        <f t="shared" si="0"/>
        <v>#DIV/0!</v>
      </c>
    </row>
    <row r="34" spans="1:6" s="5" customFormat="1" ht="23.25" customHeight="1">
      <c r="A34" s="8" t="s">
        <v>33</v>
      </c>
      <c r="B34" s="9" t="s">
        <v>32</v>
      </c>
      <c r="C34" s="10">
        <f>C38+C42+C35</f>
        <v>30000</v>
      </c>
      <c r="D34" s="10">
        <f>D38+D42+D35</f>
        <v>0</v>
      </c>
      <c r="E34" s="10">
        <f>E38+E42+E35</f>
        <v>26958.01</v>
      </c>
      <c r="F34" s="11">
        <f>E34/C34*100</f>
        <v>89.86003333333333</v>
      </c>
    </row>
    <row r="35" spans="1:6" s="5" customFormat="1" ht="26.25" customHeight="1">
      <c r="A35" s="23" t="s">
        <v>101</v>
      </c>
      <c r="B35" s="29" t="s">
        <v>102</v>
      </c>
      <c r="C35" s="24">
        <f>C37+C36</f>
        <v>2000</v>
      </c>
      <c r="D35" s="24">
        <f>D37+D36</f>
        <v>0</v>
      </c>
      <c r="E35" s="24">
        <f>E37+E36</f>
        <v>2000</v>
      </c>
      <c r="F35" s="11">
        <f>E35/C35*100</f>
        <v>100</v>
      </c>
    </row>
    <row r="36" spans="1:8" ht="12.75" customHeight="1">
      <c r="A36" s="15" t="s">
        <v>52</v>
      </c>
      <c r="B36" s="37" t="s">
        <v>53</v>
      </c>
      <c r="C36" s="17">
        <v>1000</v>
      </c>
      <c r="D36" s="38"/>
      <c r="E36" s="38">
        <v>1000</v>
      </c>
      <c r="F36" s="18">
        <v>0</v>
      </c>
      <c r="G36" s="2"/>
      <c r="H36" s="2"/>
    </row>
    <row r="37" spans="1:6" s="4" customFormat="1" ht="12.75">
      <c r="A37" s="15" t="s">
        <v>21</v>
      </c>
      <c r="B37" s="16" t="s">
        <v>89</v>
      </c>
      <c r="C37" s="17">
        <v>1000</v>
      </c>
      <c r="D37" s="17"/>
      <c r="E37" s="17">
        <v>1000</v>
      </c>
      <c r="F37" s="18">
        <f>E37/C37*100</f>
        <v>100</v>
      </c>
    </row>
    <row r="38" spans="1:8" ht="15.75">
      <c r="A38" s="12" t="s">
        <v>31</v>
      </c>
      <c r="B38" s="13" t="s">
        <v>30</v>
      </c>
      <c r="C38" s="14">
        <f>C41+C40+C39</f>
        <v>28000</v>
      </c>
      <c r="D38" s="14">
        <f>D41</f>
        <v>0</v>
      </c>
      <c r="E38" s="14">
        <f>E41+E40+E39</f>
        <v>24958.01</v>
      </c>
      <c r="F38" s="11">
        <f>E38/C38*100</f>
        <v>89.13574999999999</v>
      </c>
      <c r="G38" s="2"/>
      <c r="H38" s="2"/>
    </row>
    <row r="39" spans="1:8" ht="12.75" customHeight="1">
      <c r="A39" s="15" t="s">
        <v>17</v>
      </c>
      <c r="B39" s="27" t="s">
        <v>16</v>
      </c>
      <c r="C39" s="28">
        <v>21000</v>
      </c>
      <c r="D39" s="28"/>
      <c r="E39" s="28">
        <v>20998.01</v>
      </c>
      <c r="F39" s="18">
        <f>E39/C39*100</f>
        <v>99.99052380952381</v>
      </c>
      <c r="G39" s="2"/>
      <c r="H39" s="2"/>
    </row>
    <row r="40" spans="1:6" s="4" customFormat="1" ht="12.75" customHeight="1">
      <c r="A40" s="15" t="s">
        <v>52</v>
      </c>
      <c r="B40" s="16" t="s">
        <v>53</v>
      </c>
      <c r="C40" s="17">
        <v>0</v>
      </c>
      <c r="D40" s="17"/>
      <c r="E40" s="17">
        <v>0</v>
      </c>
      <c r="F40" s="18" t="e">
        <f>E40/C40*100</f>
        <v>#DIV/0!</v>
      </c>
    </row>
    <row r="41" spans="1:6" s="4" customFormat="1" ht="11.25" customHeight="1">
      <c r="A41" s="15" t="s">
        <v>90</v>
      </c>
      <c r="B41" s="16" t="s">
        <v>89</v>
      </c>
      <c r="C41" s="17">
        <v>7000</v>
      </c>
      <c r="D41" s="17"/>
      <c r="E41" s="17">
        <v>3960</v>
      </c>
      <c r="F41" s="18">
        <f>E41/C41*100</f>
        <v>56.57142857142857</v>
      </c>
    </row>
    <row r="42" spans="1:8" ht="10.5" customHeight="1">
      <c r="A42" s="12" t="s">
        <v>73</v>
      </c>
      <c r="B42" s="13" t="s">
        <v>72</v>
      </c>
      <c r="C42" s="14">
        <f>C43</f>
        <v>0</v>
      </c>
      <c r="D42" s="14">
        <f>D43</f>
        <v>0</v>
      </c>
      <c r="E42" s="14">
        <f>E43</f>
        <v>0</v>
      </c>
      <c r="F42" s="11">
        <v>0</v>
      </c>
      <c r="G42" s="2"/>
      <c r="H42" s="2"/>
    </row>
    <row r="43" spans="1:8" ht="6.75" customHeight="1">
      <c r="A43" s="15" t="s">
        <v>17</v>
      </c>
      <c r="B43" s="27" t="s">
        <v>16</v>
      </c>
      <c r="C43" s="28">
        <v>0</v>
      </c>
      <c r="D43" s="28"/>
      <c r="E43" s="28">
        <v>0</v>
      </c>
      <c r="F43" s="18">
        <v>0</v>
      </c>
      <c r="G43" s="2"/>
      <c r="H43" s="2"/>
    </row>
    <row r="44" spans="1:6" s="5" customFormat="1" ht="15.75" customHeight="1">
      <c r="A44" s="8" t="s">
        <v>37</v>
      </c>
      <c r="B44" s="9" t="s">
        <v>36</v>
      </c>
      <c r="C44" s="10">
        <f>C45+C47+C51</f>
        <v>5044418.03</v>
      </c>
      <c r="D44" s="10">
        <v>0</v>
      </c>
      <c r="E44" s="10">
        <f>E47+E51+E45</f>
        <v>2794607.42</v>
      </c>
      <c r="F44" s="11">
        <f>E44/C44*100</f>
        <v>55.39999665729527</v>
      </c>
    </row>
    <row r="45" spans="1:6" s="5" customFormat="1" ht="12.75" customHeight="1">
      <c r="A45" s="19" t="s">
        <v>56</v>
      </c>
      <c r="B45" s="35" t="s">
        <v>57</v>
      </c>
      <c r="C45" s="20">
        <f>C46</f>
        <v>7147</v>
      </c>
      <c r="D45" s="20">
        <f>D46</f>
        <v>293800</v>
      </c>
      <c r="E45" s="20">
        <f>E46</f>
        <v>0</v>
      </c>
      <c r="F45" s="11">
        <v>0</v>
      </c>
    </row>
    <row r="46" spans="1:6" s="5" customFormat="1" ht="14.25" customHeight="1">
      <c r="A46" s="15" t="s">
        <v>19</v>
      </c>
      <c r="B46" s="21" t="s">
        <v>18</v>
      </c>
      <c r="C46" s="22">
        <v>7147</v>
      </c>
      <c r="D46" s="22">
        <v>293800</v>
      </c>
      <c r="E46" s="22">
        <v>0</v>
      </c>
      <c r="F46" s="18">
        <v>0</v>
      </c>
    </row>
    <row r="47" spans="1:6" s="5" customFormat="1" ht="15.75" customHeight="1">
      <c r="A47" s="23" t="s">
        <v>47</v>
      </c>
      <c r="B47" s="29" t="s">
        <v>48</v>
      </c>
      <c r="C47" s="24">
        <f>C48+C50+C49</f>
        <v>4927271.03</v>
      </c>
      <c r="D47" s="24">
        <f>D48+D50+D49</f>
        <v>0</v>
      </c>
      <c r="E47" s="24">
        <f>E48+E50+E49</f>
        <v>2786257.42</v>
      </c>
      <c r="F47" s="11">
        <f>E47/C47*100</f>
        <v>56.54767929419137</v>
      </c>
    </row>
    <row r="48" spans="1:6" s="5" customFormat="1" ht="13.5" customHeight="1">
      <c r="A48" s="15" t="s">
        <v>17</v>
      </c>
      <c r="B48" s="21" t="s">
        <v>16</v>
      </c>
      <c r="C48" s="22">
        <v>4852471.03</v>
      </c>
      <c r="D48" s="22"/>
      <c r="E48" s="22">
        <v>2782262.6</v>
      </c>
      <c r="F48" s="18">
        <f>E48/C48*100</f>
        <v>57.33702649225296</v>
      </c>
    </row>
    <row r="49" spans="1:6" s="4" customFormat="1" ht="12" customHeight="1">
      <c r="A49" s="15" t="s">
        <v>19</v>
      </c>
      <c r="B49" s="16" t="s">
        <v>18</v>
      </c>
      <c r="C49" s="17">
        <v>55000</v>
      </c>
      <c r="D49" s="17"/>
      <c r="E49" s="17">
        <v>3994.82</v>
      </c>
      <c r="F49" s="18">
        <f>E49/C49*100</f>
        <v>7.263309090909091</v>
      </c>
    </row>
    <row r="50" spans="1:6" s="5" customFormat="1" ht="14.25" customHeight="1">
      <c r="A50" s="15" t="s">
        <v>104</v>
      </c>
      <c r="B50" s="16" t="s">
        <v>103</v>
      </c>
      <c r="C50" s="22">
        <v>19800</v>
      </c>
      <c r="D50" s="22"/>
      <c r="E50" s="22">
        <v>0</v>
      </c>
      <c r="F50" s="18">
        <v>0</v>
      </c>
    </row>
    <row r="51" spans="1:8" ht="15.75">
      <c r="A51" s="12" t="s">
        <v>35</v>
      </c>
      <c r="B51" s="13" t="s">
        <v>34</v>
      </c>
      <c r="C51" s="14">
        <f>C53+C54+C52</f>
        <v>110000</v>
      </c>
      <c r="D51" s="14">
        <f>D53+D54+D52</f>
        <v>0</v>
      </c>
      <c r="E51" s="14">
        <f>E53+E54+E52</f>
        <v>8350</v>
      </c>
      <c r="F51" s="11">
        <f>E51/C51*100</f>
        <v>7.590909090909091</v>
      </c>
      <c r="G51" s="2"/>
      <c r="H51" s="2"/>
    </row>
    <row r="52" spans="1:6" s="4" customFormat="1" ht="12" customHeight="1">
      <c r="A52" s="15" t="s">
        <v>19</v>
      </c>
      <c r="B52" s="16" t="s">
        <v>18</v>
      </c>
      <c r="C52" s="17">
        <v>10000</v>
      </c>
      <c r="D52" s="17"/>
      <c r="E52" s="17">
        <v>3000</v>
      </c>
      <c r="F52" s="18">
        <f>E52/C52*100</f>
        <v>30</v>
      </c>
    </row>
    <row r="53" spans="1:6" s="4" customFormat="1" ht="12.75">
      <c r="A53" s="15" t="s">
        <v>104</v>
      </c>
      <c r="B53" s="16" t="s">
        <v>103</v>
      </c>
      <c r="C53" s="17">
        <v>100000</v>
      </c>
      <c r="D53" s="17">
        <v>0</v>
      </c>
      <c r="E53" s="17">
        <v>5350</v>
      </c>
      <c r="F53" s="18">
        <f>E53/C53*100</f>
        <v>5.35</v>
      </c>
    </row>
    <row r="54" spans="1:6" s="4" customFormat="1" ht="8.25" customHeight="1">
      <c r="A54" s="15" t="s">
        <v>75</v>
      </c>
      <c r="B54" s="16" t="s">
        <v>74</v>
      </c>
      <c r="C54" s="17">
        <v>0</v>
      </c>
      <c r="D54" s="17"/>
      <c r="E54" s="17">
        <v>0</v>
      </c>
      <c r="F54" s="18">
        <v>0</v>
      </c>
    </row>
    <row r="55" spans="1:6" s="5" customFormat="1" ht="15" customHeight="1">
      <c r="A55" s="8" t="s">
        <v>41</v>
      </c>
      <c r="B55" s="9" t="s">
        <v>40</v>
      </c>
      <c r="C55" s="10">
        <f>C64+C56+C60</f>
        <v>2770060.44</v>
      </c>
      <c r="D55" s="10">
        <f>D64+D56</f>
        <v>0</v>
      </c>
      <c r="E55" s="10">
        <f>E64+E56+E60</f>
        <v>1442020.87</v>
      </c>
      <c r="F55" s="11">
        <f>E55/C55*100</f>
        <v>52.05737929674922</v>
      </c>
    </row>
    <row r="56" spans="1:6" s="5" customFormat="1" ht="15" customHeight="1">
      <c r="A56" s="12" t="s">
        <v>65</v>
      </c>
      <c r="B56" s="13" t="s">
        <v>64</v>
      </c>
      <c r="C56" s="14">
        <f>C57+C59+C58</f>
        <v>1600</v>
      </c>
      <c r="D56" s="14">
        <f>D57+D59+D58</f>
        <v>0</v>
      </c>
      <c r="E56" s="14">
        <f>E57+E59+E58</f>
        <v>0</v>
      </c>
      <c r="F56" s="11">
        <f>E56/C56*100</f>
        <v>0</v>
      </c>
    </row>
    <row r="57" spans="1:6" s="5" customFormat="1" ht="12.75" customHeight="1">
      <c r="A57" s="15" t="s">
        <v>17</v>
      </c>
      <c r="B57" s="16" t="s">
        <v>16</v>
      </c>
      <c r="C57" s="17">
        <v>1600</v>
      </c>
      <c r="D57" s="17"/>
      <c r="E57" s="17">
        <v>0</v>
      </c>
      <c r="F57" s="18">
        <v>0</v>
      </c>
    </row>
    <row r="58" spans="1:6" s="4" customFormat="1" ht="9.75" customHeight="1">
      <c r="A58" s="15" t="s">
        <v>92</v>
      </c>
      <c r="B58" s="16" t="s">
        <v>91</v>
      </c>
      <c r="C58" s="17">
        <v>0</v>
      </c>
      <c r="D58" s="17"/>
      <c r="E58" s="17">
        <v>0</v>
      </c>
      <c r="F58" s="18" t="e">
        <f>E58/C58*100</f>
        <v>#DIV/0!</v>
      </c>
    </row>
    <row r="59" spans="1:6" s="5" customFormat="1" ht="6.75" customHeight="1">
      <c r="A59" s="15" t="s">
        <v>52</v>
      </c>
      <c r="B59" s="16" t="s">
        <v>53</v>
      </c>
      <c r="C59" s="17">
        <v>0</v>
      </c>
      <c r="D59" s="17"/>
      <c r="E59" s="17">
        <v>0</v>
      </c>
      <c r="F59" s="18" t="e">
        <f aca="true" t="shared" si="1" ref="F59:F65">E59/C59*100</f>
        <v>#DIV/0!</v>
      </c>
    </row>
    <row r="60" spans="1:6" s="5" customFormat="1" ht="10.5" customHeight="1">
      <c r="A60" s="23" t="s">
        <v>67</v>
      </c>
      <c r="B60" s="29" t="s">
        <v>66</v>
      </c>
      <c r="C60" s="30">
        <f>C63+C61+C62</f>
        <v>0</v>
      </c>
      <c r="D60" s="30">
        <f>D63+D61</f>
        <v>0</v>
      </c>
      <c r="E60" s="30">
        <f>E63+E61</f>
        <v>0</v>
      </c>
      <c r="F60" s="11">
        <v>0</v>
      </c>
    </row>
    <row r="61" spans="1:6" s="5" customFormat="1" ht="9" customHeight="1">
      <c r="A61" s="15" t="s">
        <v>17</v>
      </c>
      <c r="B61" s="16" t="s">
        <v>16</v>
      </c>
      <c r="C61" s="17">
        <v>0</v>
      </c>
      <c r="D61" s="17"/>
      <c r="E61" s="17">
        <v>0</v>
      </c>
      <c r="F61" s="18">
        <v>0</v>
      </c>
    </row>
    <row r="62" spans="1:6" s="5" customFormat="1" ht="9.75" customHeight="1">
      <c r="A62" s="15" t="s">
        <v>75</v>
      </c>
      <c r="B62" s="16" t="s">
        <v>74</v>
      </c>
      <c r="C62" s="17">
        <v>0</v>
      </c>
      <c r="D62" s="17"/>
      <c r="E62" s="17">
        <v>0</v>
      </c>
      <c r="F62" s="18">
        <v>0</v>
      </c>
    </row>
    <row r="63" spans="1:6" s="5" customFormat="1" ht="6.75" customHeight="1">
      <c r="A63" s="15" t="s">
        <v>75</v>
      </c>
      <c r="B63" s="16" t="s">
        <v>105</v>
      </c>
      <c r="C63" s="17">
        <v>0</v>
      </c>
      <c r="D63" s="17"/>
      <c r="E63" s="17">
        <v>0</v>
      </c>
      <c r="F63" s="18" t="e">
        <f>E63/C63*100</f>
        <v>#DIV/0!</v>
      </c>
    </row>
    <row r="64" spans="1:8" ht="12.75" customHeight="1">
      <c r="A64" s="12" t="s">
        <v>39</v>
      </c>
      <c r="B64" s="13" t="s">
        <v>38</v>
      </c>
      <c r="C64" s="14">
        <f>C66+C67+C70+C71+C69+C68+C72+C74+C73+C65</f>
        <v>2768460.44</v>
      </c>
      <c r="D64" s="14">
        <f>D66+D67+D70+D71+D69+D68+D72+D74+D73+D65</f>
        <v>0</v>
      </c>
      <c r="E64" s="14">
        <f>E66+E67+E70+E71+E69+E68+E72+E74+E73+E65</f>
        <v>1442020.87</v>
      </c>
      <c r="F64" s="11">
        <f t="shared" si="1"/>
        <v>52.087465262823116</v>
      </c>
      <c r="G64" s="2"/>
      <c r="H64" s="2"/>
    </row>
    <row r="65" spans="1:6" s="4" customFormat="1" ht="12.75">
      <c r="A65" s="15" t="s">
        <v>94</v>
      </c>
      <c r="B65" s="16" t="s">
        <v>93</v>
      </c>
      <c r="C65" s="17">
        <v>40000</v>
      </c>
      <c r="D65" s="17"/>
      <c r="E65" s="17">
        <v>19500</v>
      </c>
      <c r="F65" s="18">
        <f t="shared" si="1"/>
        <v>48.75</v>
      </c>
    </row>
    <row r="66" spans="1:6" s="4" customFormat="1" ht="12.75">
      <c r="A66" s="15" t="s">
        <v>29</v>
      </c>
      <c r="B66" s="16" t="s">
        <v>28</v>
      </c>
      <c r="C66" s="17">
        <v>300000</v>
      </c>
      <c r="D66" s="17"/>
      <c r="E66" s="17">
        <v>184392.65</v>
      </c>
      <c r="F66" s="18">
        <f aca="true" t="shared" si="2" ref="F66:F73">E66/C66*100</f>
        <v>61.46421666666666</v>
      </c>
    </row>
    <row r="67" spans="1:6" s="4" customFormat="1" ht="12.75">
      <c r="A67" s="15" t="s">
        <v>17</v>
      </c>
      <c r="B67" s="16" t="s">
        <v>16</v>
      </c>
      <c r="C67" s="17">
        <v>1659260.44</v>
      </c>
      <c r="D67" s="17"/>
      <c r="E67" s="17">
        <v>759657.41</v>
      </c>
      <c r="F67" s="18">
        <f t="shared" si="2"/>
        <v>45.782891683960116</v>
      </c>
    </row>
    <row r="68" spans="1:6" s="4" customFormat="1" ht="12" customHeight="1">
      <c r="A68" s="15" t="s">
        <v>19</v>
      </c>
      <c r="B68" s="16" t="s">
        <v>18</v>
      </c>
      <c r="C68" s="17">
        <v>191200</v>
      </c>
      <c r="D68" s="17"/>
      <c r="E68" s="17">
        <v>59083.81</v>
      </c>
      <c r="F68" s="18">
        <f t="shared" si="2"/>
        <v>30.90157426778243</v>
      </c>
    </row>
    <row r="69" spans="1:6" s="4" customFormat="1" ht="6.75" customHeight="1">
      <c r="A69" s="15" t="s">
        <v>92</v>
      </c>
      <c r="B69" s="16" t="s">
        <v>91</v>
      </c>
      <c r="C69" s="17">
        <v>0</v>
      </c>
      <c r="D69" s="17"/>
      <c r="E69" s="17">
        <v>0</v>
      </c>
      <c r="F69" s="18">
        <v>0</v>
      </c>
    </row>
    <row r="70" spans="1:6" s="4" customFormat="1" ht="12.75">
      <c r="A70" s="15" t="s">
        <v>21</v>
      </c>
      <c r="B70" s="16" t="s">
        <v>53</v>
      </c>
      <c r="C70" s="17">
        <v>211110</v>
      </c>
      <c r="D70" s="17"/>
      <c r="E70" s="17">
        <v>173259</v>
      </c>
      <c r="F70" s="18">
        <f t="shared" si="2"/>
        <v>82.0704845814978</v>
      </c>
    </row>
    <row r="71" spans="1:6" s="4" customFormat="1" ht="7.5" customHeight="1">
      <c r="A71" s="15" t="s">
        <v>21</v>
      </c>
      <c r="B71" s="16" t="s">
        <v>20</v>
      </c>
      <c r="C71" s="17">
        <v>0</v>
      </c>
      <c r="D71" s="17"/>
      <c r="E71" s="17">
        <v>0</v>
      </c>
      <c r="F71" s="18">
        <v>0</v>
      </c>
    </row>
    <row r="72" spans="1:6" s="4" customFormat="1" ht="12.75">
      <c r="A72" s="15" t="s">
        <v>84</v>
      </c>
      <c r="B72" s="16" t="s">
        <v>82</v>
      </c>
      <c r="C72" s="17">
        <v>261056</v>
      </c>
      <c r="D72" s="17"/>
      <c r="E72" s="17">
        <v>194599</v>
      </c>
      <c r="F72" s="18">
        <f t="shared" si="2"/>
        <v>74.54300992890414</v>
      </c>
    </row>
    <row r="73" spans="1:6" s="4" customFormat="1" ht="19.5" customHeight="1">
      <c r="A73" s="15" t="s">
        <v>90</v>
      </c>
      <c r="B73" s="16" t="s">
        <v>89</v>
      </c>
      <c r="C73" s="17">
        <v>105834</v>
      </c>
      <c r="D73" s="17"/>
      <c r="E73" s="17">
        <v>51529</v>
      </c>
      <c r="F73" s="18">
        <f t="shared" si="2"/>
        <v>48.688512198348356</v>
      </c>
    </row>
    <row r="74" spans="1:6" s="4" customFormat="1" ht="11.25" customHeight="1">
      <c r="A74" s="15" t="s">
        <v>85</v>
      </c>
      <c r="B74" s="16" t="s">
        <v>83</v>
      </c>
      <c r="C74" s="17">
        <v>0</v>
      </c>
      <c r="D74" s="17"/>
      <c r="E74" s="17">
        <v>0</v>
      </c>
      <c r="F74" s="18">
        <v>0</v>
      </c>
    </row>
    <row r="75" spans="1:6" s="4" customFormat="1" ht="13.5" customHeight="1">
      <c r="A75" s="31" t="s">
        <v>69</v>
      </c>
      <c r="B75" s="32" t="s">
        <v>71</v>
      </c>
      <c r="C75" s="33">
        <f>C76</f>
        <v>15000</v>
      </c>
      <c r="D75" s="33"/>
      <c r="E75" s="33">
        <f>E76</f>
        <v>0</v>
      </c>
      <c r="F75" s="11">
        <f>E75/C75*100</f>
        <v>0</v>
      </c>
    </row>
    <row r="76" spans="1:6" s="4" customFormat="1" ht="12.75" customHeight="1">
      <c r="A76" s="34" t="s">
        <v>70</v>
      </c>
      <c r="B76" s="35" t="s">
        <v>68</v>
      </c>
      <c r="C76" s="36">
        <f>C77</f>
        <v>15000</v>
      </c>
      <c r="D76" s="36"/>
      <c r="E76" s="36">
        <f>E77</f>
        <v>0</v>
      </c>
      <c r="F76" s="11">
        <f>E76/C76*100</f>
        <v>0</v>
      </c>
    </row>
    <row r="77" spans="1:6" s="4" customFormat="1" ht="13.5" customHeight="1">
      <c r="A77" s="15" t="s">
        <v>19</v>
      </c>
      <c r="B77" s="16" t="s">
        <v>18</v>
      </c>
      <c r="C77" s="17">
        <v>15000</v>
      </c>
      <c r="D77" s="17"/>
      <c r="E77" s="17">
        <v>0</v>
      </c>
      <c r="F77" s="18">
        <f>E77/C77*100</f>
        <v>0</v>
      </c>
    </row>
    <row r="78" spans="1:6" s="5" customFormat="1" ht="15" customHeight="1">
      <c r="A78" s="8" t="s">
        <v>45</v>
      </c>
      <c r="B78" s="9" t="s">
        <v>44</v>
      </c>
      <c r="C78" s="10">
        <f>C79+C82</f>
        <v>1372400</v>
      </c>
      <c r="D78" s="10">
        <f>D79+D82</f>
        <v>0</v>
      </c>
      <c r="E78" s="10">
        <f>E79+E82</f>
        <v>1029378</v>
      </c>
      <c r="F78" s="11">
        <f>E78/C78*100</f>
        <v>75.00568347420578</v>
      </c>
    </row>
    <row r="79" spans="1:8" ht="14.25" customHeight="1">
      <c r="A79" s="12" t="s">
        <v>43</v>
      </c>
      <c r="B79" s="13" t="s">
        <v>42</v>
      </c>
      <c r="C79" s="14">
        <f>C81+C80</f>
        <v>1336900</v>
      </c>
      <c r="D79" s="14">
        <f>D81</f>
        <v>0</v>
      </c>
      <c r="E79" s="14">
        <f>E81+E80</f>
        <v>1002654</v>
      </c>
      <c r="F79" s="11">
        <f>E79/C79*100</f>
        <v>74.99842920188496</v>
      </c>
      <c r="G79" s="2"/>
      <c r="H79" s="2"/>
    </row>
    <row r="80" spans="1:8" ht="9.75" customHeight="1">
      <c r="A80" s="15" t="s">
        <v>19</v>
      </c>
      <c r="B80" s="27" t="s">
        <v>18</v>
      </c>
      <c r="C80" s="28">
        <v>0</v>
      </c>
      <c r="D80" s="28"/>
      <c r="E80" s="28">
        <v>0</v>
      </c>
      <c r="F80" s="18">
        <v>0</v>
      </c>
      <c r="G80" s="2"/>
      <c r="H80" s="2"/>
    </row>
    <row r="81" spans="1:8" ht="20.25" customHeight="1">
      <c r="A81" s="15" t="s">
        <v>51</v>
      </c>
      <c r="B81" s="16" t="s">
        <v>50</v>
      </c>
      <c r="C81" s="17">
        <v>1336900</v>
      </c>
      <c r="D81" s="17"/>
      <c r="E81" s="17">
        <v>1002654</v>
      </c>
      <c r="F81" s="18">
        <f aca="true" t="shared" si="3" ref="F81:F87">E81/C81*100</f>
        <v>74.99842920188496</v>
      </c>
      <c r="G81" s="2"/>
      <c r="H81" s="2"/>
    </row>
    <row r="82" spans="1:8" ht="15" customHeight="1">
      <c r="A82" s="12" t="s">
        <v>86</v>
      </c>
      <c r="B82" s="13" t="s">
        <v>87</v>
      </c>
      <c r="C82" s="14">
        <f>C83</f>
        <v>35500</v>
      </c>
      <c r="D82" s="14">
        <f>D83</f>
        <v>0</v>
      </c>
      <c r="E82" s="14">
        <f>E83</f>
        <v>26724</v>
      </c>
      <c r="F82" s="11">
        <f t="shared" si="3"/>
        <v>75.27887323943662</v>
      </c>
      <c r="G82" s="2"/>
      <c r="H82" s="2"/>
    </row>
    <row r="83" spans="1:6" s="4" customFormat="1" ht="22.5">
      <c r="A83" s="15" t="s">
        <v>51</v>
      </c>
      <c r="B83" s="16" t="s">
        <v>50</v>
      </c>
      <c r="C83" s="17">
        <v>35500</v>
      </c>
      <c r="D83" s="17">
        <v>0</v>
      </c>
      <c r="E83" s="17">
        <v>26724</v>
      </c>
      <c r="F83" s="18">
        <f t="shared" si="3"/>
        <v>75.27887323943662</v>
      </c>
    </row>
    <row r="84" spans="1:6" s="5" customFormat="1" ht="15.75" customHeight="1">
      <c r="A84" s="8" t="s">
        <v>58</v>
      </c>
      <c r="B84" s="9" t="s">
        <v>59</v>
      </c>
      <c r="C84" s="10">
        <f aca="true" t="shared" si="4" ref="C84:E85">C85</f>
        <v>10000</v>
      </c>
      <c r="D84" s="10">
        <f t="shared" si="4"/>
        <v>0</v>
      </c>
      <c r="E84" s="10">
        <f>E85</f>
        <v>0</v>
      </c>
      <c r="F84" s="11">
        <f t="shared" si="3"/>
        <v>0</v>
      </c>
    </row>
    <row r="85" spans="1:8" ht="12.75" customHeight="1">
      <c r="A85" s="12" t="s">
        <v>60</v>
      </c>
      <c r="B85" s="13" t="s">
        <v>61</v>
      </c>
      <c r="C85" s="14">
        <f t="shared" si="4"/>
        <v>10000</v>
      </c>
      <c r="D85" s="14">
        <f t="shared" si="4"/>
        <v>0</v>
      </c>
      <c r="E85" s="14">
        <f t="shared" si="4"/>
        <v>0</v>
      </c>
      <c r="F85" s="11">
        <f t="shared" si="3"/>
        <v>0</v>
      </c>
      <c r="G85" s="2"/>
      <c r="H85" s="2"/>
    </row>
    <row r="86" spans="1:6" s="4" customFormat="1" ht="20.25" customHeight="1">
      <c r="A86" s="15" t="s">
        <v>85</v>
      </c>
      <c r="B86" s="16" t="s">
        <v>83</v>
      </c>
      <c r="C86" s="17">
        <v>10000</v>
      </c>
      <c r="D86" s="17"/>
      <c r="E86" s="17">
        <v>0</v>
      </c>
      <c r="F86" s="18">
        <f t="shared" si="3"/>
        <v>0</v>
      </c>
    </row>
    <row r="87" spans="1:6" ht="15.75">
      <c r="A87" s="6"/>
      <c r="B87" s="25" t="s">
        <v>3</v>
      </c>
      <c r="C87" s="26">
        <f>C84+C78+C55+C44+C34+C26+C5+C75</f>
        <v>10918467.47</v>
      </c>
      <c r="D87" s="26">
        <f>D84+D78+D55+D44+D34+D26+D5</f>
        <v>0</v>
      </c>
      <c r="E87" s="26">
        <f>E84+E78+E55+E44+E34+E26+E5+E75</f>
        <v>6385503.58</v>
      </c>
      <c r="F87" s="11">
        <f t="shared" si="3"/>
        <v>58.48351517779445</v>
      </c>
    </row>
    <row r="88" spans="1:6" ht="8.25" customHeight="1">
      <c r="A88" s="6"/>
      <c r="B88" s="6"/>
      <c r="C88" s="6"/>
      <c r="D88" s="6"/>
      <c r="E88" s="6"/>
      <c r="F88" s="6"/>
    </row>
    <row r="89" spans="1:6" ht="12.75" hidden="1">
      <c r="A89" s="6"/>
      <c r="B89" s="6"/>
      <c r="C89" s="6"/>
      <c r="D89" s="6"/>
      <c r="E89" s="6"/>
      <c r="F89" s="6"/>
    </row>
    <row r="90" spans="1:6" ht="5.25" customHeight="1" hidden="1">
      <c r="A90" s="6"/>
      <c r="B90" s="6"/>
      <c r="C90" s="6"/>
      <c r="D90" s="6"/>
      <c r="E90" s="6"/>
      <c r="F90" s="6"/>
    </row>
    <row r="91" spans="1:6" ht="15" customHeight="1">
      <c r="A91" s="6" t="s">
        <v>98</v>
      </c>
      <c r="B91" s="6"/>
      <c r="C91" s="6"/>
      <c r="D91" s="6"/>
      <c r="E91" s="6" t="s">
        <v>106</v>
      </c>
      <c r="F91" s="6"/>
    </row>
    <row r="92" spans="1:6" ht="13.5" customHeight="1">
      <c r="A92" s="6"/>
      <c r="B92" s="6"/>
      <c r="C92" s="6"/>
      <c r="D92" s="6"/>
      <c r="E92" s="6"/>
      <c r="F92" s="6"/>
    </row>
    <row r="93" spans="1:6" ht="12.75">
      <c r="A93" s="6" t="s">
        <v>97</v>
      </c>
      <c r="B93" s="6"/>
      <c r="C93" s="6"/>
      <c r="D93" s="6"/>
      <c r="E93" s="6" t="s">
        <v>88</v>
      </c>
      <c r="F93" s="6"/>
    </row>
    <row r="94" spans="1:6" ht="12.75">
      <c r="A94" s="6"/>
      <c r="B94" s="6"/>
      <c r="C94" s="6"/>
      <c r="D94" s="6"/>
      <c r="E94" s="6"/>
      <c r="F94" s="6"/>
    </row>
  </sheetData>
  <sheetProtection/>
  <mergeCells count="2">
    <mergeCell ref="A1:F1"/>
    <mergeCell ref="A2:F2"/>
  </mergeCells>
  <printOptions/>
  <pageMargins left="0.7480314960629921" right="0.15748031496062992" top="0.1968503937007874" bottom="0.1968503937007874" header="0.5118110236220472" footer="0.5118110236220472"/>
  <pageSetup fitToHeight="1" fitToWidth="1" horizontalDpi="600" verticalDpi="600" orientation="portrait" paperSize="9" scale="70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marpos_fin6</cp:lastModifiedBy>
  <cp:lastPrinted>2022-10-04T11:48:28Z</cp:lastPrinted>
  <dcterms:created xsi:type="dcterms:W3CDTF">2005-01-31T11:17:35Z</dcterms:created>
  <dcterms:modified xsi:type="dcterms:W3CDTF">2022-10-04T11:48:35Z</dcterms:modified>
  <cp:category/>
  <cp:version/>
  <cp:contentType/>
  <cp:contentStatus/>
</cp:coreProperties>
</file>