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0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<sst xmlns="http://schemas.openxmlformats.org/spreadsheetml/2006/main" count="104" uniqueCount="41">
  <si>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</si>
  <si>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</si>
  <si>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</si>
  <si>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</si>
  <si>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</si>
  <si>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</si>
  <si>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</si>
  <si>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</si>
  <si>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</si>
  <si>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</si>
  <si>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</si>
  <si>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</si>
  <si>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</si>
  <si>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</si>
  <si>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</si>
  <si>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</si>
  <si>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</si>
  <si>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</si>
  <si>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</si>
  <si>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</si>
  <si>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</si>
  <si>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</si>
  <si>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</si>
  <si>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</si>
  <si>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</si>
  <si>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</si>
  <si>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</si>
  <si>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</si>
  <si>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</si>
  <si>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</si>
  <si>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</si>
  <si>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</si>
  <si>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</si>
  <si>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</si>
  <si>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</si>
  <si>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</si>
  <si>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</si>
  <si>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</si>
  <si>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</si>
  <si>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</si>
  <si>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сентября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</si>
</sst>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BC1" activePane="topRight" state="frozen"/>
      <selection pane="topLeft" activeCell="A1" sqref="A1"/>
      <selection pane="topRight" activeCell="BI20" sqref="BI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1.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 aca="true" t="shared" si="0" ref="C10:C19">F10+AJ10</f>
        <v>13258.5</v>
      </c>
      <c r="D10" s="20">
        <f aca="true" t="shared" si="1" ref="D10:D19">G10+AK10</f>
        <v>4780.299999999999</v>
      </c>
      <c r="E10" s="20">
        <f>D10/C10*100</f>
        <v>36.05460647886261</v>
      </c>
      <c r="F10" s="21">
        <v>3003.4</v>
      </c>
      <c r="G10" s="20">
        <v>2674.1</v>
      </c>
      <c r="H10" s="20">
        <f>G10/F10*100</f>
        <v>89.03575947259772</v>
      </c>
      <c r="I10" s="21">
        <v>53</v>
      </c>
      <c r="J10" s="20">
        <v>26.8</v>
      </c>
      <c r="K10" s="20">
        <f aca="true" t="shared" si="2" ref="K10:K20">J10/I10*100</f>
        <v>50.56603773584906</v>
      </c>
      <c r="L10" s="27"/>
      <c r="M10" s="20">
        <v>0.3</v>
      </c>
      <c r="N10" s="20" t="e">
        <f>M10/L10*100</f>
        <v>#DIV/0!</v>
      </c>
      <c r="O10" s="27">
        <v>105</v>
      </c>
      <c r="P10" s="20">
        <v>2.3</v>
      </c>
      <c r="Q10" s="20">
        <f>P10/O10*100</f>
        <v>2.1904761904761902</v>
      </c>
      <c r="R10" s="27">
        <v>409</v>
      </c>
      <c r="S10" s="20">
        <v>22.7</v>
      </c>
      <c r="T10" s="20">
        <f>S10/R10*100</f>
        <v>5.550122249388753</v>
      </c>
      <c r="U10" s="20"/>
      <c r="V10" s="20"/>
      <c r="W10" s="20" t="e">
        <f>V10/U10*100</f>
        <v>#DIV/0!</v>
      </c>
      <c r="X10" s="27">
        <v>320</v>
      </c>
      <c r="Y10" s="20">
        <v>135.7</v>
      </c>
      <c r="Z10" s="20">
        <f>Y10/X10*100</f>
        <v>42.40624999999999</v>
      </c>
      <c r="AA10" s="27">
        <v>8.4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10255.1</v>
      </c>
      <c r="AK10" s="20">
        <v>2106.2</v>
      </c>
      <c r="AL10" s="20">
        <f>AK10/AJ10*100</f>
        <v>20.538073738920147</v>
      </c>
      <c r="AM10" s="21">
        <v>2464.1</v>
      </c>
      <c r="AN10" s="20">
        <v>1642.7</v>
      </c>
      <c r="AO10" s="20">
        <f>AN10/AM10*100</f>
        <v>66.66531390771479</v>
      </c>
      <c r="AP10" s="21"/>
      <c r="AQ10" s="20"/>
      <c r="AR10" s="20" t="e">
        <f>AQ10/AP10*100</f>
        <v>#DIV/0!</v>
      </c>
      <c r="AS10" s="23">
        <v>14218.6</v>
      </c>
      <c r="AT10" s="23">
        <v>2055.6</v>
      </c>
      <c r="AU10" s="23">
        <f>AT10/AS10*100</f>
        <v>14.457119547634786</v>
      </c>
      <c r="AV10" s="24">
        <v>1695</v>
      </c>
      <c r="AW10" s="23">
        <v>690.5</v>
      </c>
      <c r="AX10" s="23">
        <f>AW10/AV10*100</f>
        <v>40.73746312684366</v>
      </c>
      <c r="AY10" s="24">
        <v>1693</v>
      </c>
      <c r="AZ10" s="23">
        <v>690.5</v>
      </c>
      <c r="BA10" s="23">
        <f aca="true" t="shared" si="3" ref="BA10:BA20">AZ10/AY10*100</f>
        <v>40.78558771411695</v>
      </c>
      <c r="BB10" s="23">
        <v>2196.8</v>
      </c>
      <c r="BC10" s="23">
        <v>503.1</v>
      </c>
      <c r="BD10" s="23">
        <f>BC10/BB10*100</f>
        <v>22.901493080844865</v>
      </c>
      <c r="BE10" s="24">
        <v>8897.8</v>
      </c>
      <c r="BF10" s="23">
        <v>229.1</v>
      </c>
      <c r="BG10" s="23">
        <f>BF10/BE10*100</f>
        <v>2.5747937692463307</v>
      </c>
      <c r="BH10" s="24">
        <v>1308.2</v>
      </c>
      <c r="BI10" s="23">
        <v>578.6</v>
      </c>
      <c r="BJ10" s="23">
        <f>BI10/BH10*100</f>
        <v>44.228711206237584</v>
      </c>
      <c r="BK10" s="23">
        <f aca="true" t="shared" si="4" ref="BK10:BK19">C10-AS10</f>
        <v>-960.1000000000004</v>
      </c>
      <c r="BL10" s="23">
        <f aca="true" t="shared" si="5" ref="BL10:BL19">D10-AT10</f>
        <v>2724.6999999999994</v>
      </c>
      <c r="BM10" s="23">
        <f>BL10/BK10*100</f>
        <v>-283.7933548588687</v>
      </c>
      <c r="BN10" s="8"/>
      <c r="BO10" s="9"/>
    </row>
    <row r="11" spans="1:67" ht="15">
      <c r="A11" s="7">
        <v>2</v>
      </c>
      <c r="B11" s="6" t="s">
        <v>31</v>
      </c>
      <c r="C11" s="19">
        <f t="shared" si="0"/>
        <v>23932.5</v>
      </c>
      <c r="D11" s="20">
        <f t="shared" si="1"/>
        <v>13410</v>
      </c>
      <c r="E11" s="20">
        <f aca="true" t="shared" si="6" ref="E11:E19">D11/C11*100</f>
        <v>56.032591664055154</v>
      </c>
      <c r="F11" s="21">
        <v>3169.5</v>
      </c>
      <c r="G11" s="20">
        <v>2124</v>
      </c>
      <c r="H11" s="20">
        <f aca="true" t="shared" si="7" ref="H11:H19">G11/F11*100</f>
        <v>67.01372456223379</v>
      </c>
      <c r="I11" s="21">
        <v>215</v>
      </c>
      <c r="J11" s="20">
        <v>221.8</v>
      </c>
      <c r="K11" s="20">
        <f t="shared" si="2"/>
        <v>103.16279069767442</v>
      </c>
      <c r="L11" s="27">
        <v>6</v>
      </c>
      <c r="M11" s="20">
        <v>11.4</v>
      </c>
      <c r="N11" s="20">
        <f aca="true" t="shared" si="8" ref="N11:N19">M11/L11*100</f>
        <v>190</v>
      </c>
      <c r="O11" s="27">
        <v>135</v>
      </c>
      <c r="P11" s="20">
        <v>23.5</v>
      </c>
      <c r="Q11" s="20">
        <f aca="true" t="shared" si="9" ref="Q11:Q19">P11/O11*100</f>
        <v>17.40740740740741</v>
      </c>
      <c r="R11" s="27">
        <v>642</v>
      </c>
      <c r="S11" s="20">
        <v>58.3</v>
      </c>
      <c r="T11" s="20">
        <f>S11/R11*100</f>
        <v>9.080996884735203</v>
      </c>
      <c r="U11" s="20"/>
      <c r="V11" s="20"/>
      <c r="W11" s="20" t="e">
        <f aca="true" t="shared" si="10" ref="W11:W19">V11/U11*100</f>
        <v>#DIV/0!</v>
      </c>
      <c r="X11" s="27">
        <v>195</v>
      </c>
      <c r="Y11" s="20"/>
      <c r="Z11" s="20">
        <f aca="true" t="shared" si="11" ref="Z11:Z21">Y11/X11*100</f>
        <v>0</v>
      </c>
      <c r="AA11" s="27">
        <v>49.5</v>
      </c>
      <c r="AB11" s="20">
        <v>32.4</v>
      </c>
      <c r="AC11" s="20">
        <f>AB11/AA11*100</f>
        <v>65.45454545454545</v>
      </c>
      <c r="AD11" s="20"/>
      <c r="AE11" s="20"/>
      <c r="AF11" s="20" t="e">
        <f aca="true" t="shared" si="12" ref="AF11:AF21">AE11/AD11*100</f>
        <v>#DIV/0!</v>
      </c>
      <c r="AG11" s="20"/>
      <c r="AH11" s="20"/>
      <c r="AI11" s="20" t="e">
        <v>#DIV/0!</v>
      </c>
      <c r="AJ11" s="21">
        <v>20763</v>
      </c>
      <c r="AK11" s="20">
        <v>11286</v>
      </c>
      <c r="AL11" s="20">
        <f aca="true" t="shared" si="13" ref="AL11:AL19">AK11/AJ11*100</f>
        <v>54.35630689206762</v>
      </c>
      <c r="AM11" s="21">
        <v>2910.9</v>
      </c>
      <c r="AN11" s="20">
        <v>1940.6</v>
      </c>
      <c r="AO11" s="20">
        <f aca="true" t="shared" si="14" ref="AO11:AO19">AN11/AM11*100</f>
        <v>66.66666666666666</v>
      </c>
      <c r="AP11" s="21"/>
      <c r="AQ11" s="20"/>
      <c r="AR11" s="20" t="e">
        <f aca="true" t="shared" si="15" ref="AR11:AR19">AQ11/AP11*100</f>
        <v>#DIV/0!</v>
      </c>
      <c r="AS11" s="23">
        <v>26436.6</v>
      </c>
      <c r="AT11" s="23">
        <v>14020.6</v>
      </c>
      <c r="AU11" s="23">
        <f aca="true" t="shared" si="16" ref="AU11:AU19">AT11/AS11*100</f>
        <v>53.03480780433188</v>
      </c>
      <c r="AV11" s="25">
        <v>1611.5</v>
      </c>
      <c r="AW11" s="23">
        <v>1013.1</v>
      </c>
      <c r="AX11" s="23">
        <f aca="true" t="shared" si="17" ref="AX11:AX19">AW11/AV11*100</f>
        <v>62.86689419795222</v>
      </c>
      <c r="AY11" s="25">
        <v>1609.5</v>
      </c>
      <c r="AZ11" s="23">
        <v>1013.1</v>
      </c>
      <c r="BA11" s="23">
        <f t="shared" si="3"/>
        <v>62.94501397949674</v>
      </c>
      <c r="BB11" s="23">
        <v>7592.5</v>
      </c>
      <c r="BC11" s="23">
        <v>4542.3</v>
      </c>
      <c r="BD11" s="23">
        <f aca="true" t="shared" si="18" ref="BD11:BD19">BC11/BB11*100</f>
        <v>59.826144221270994</v>
      </c>
      <c r="BE11" s="24">
        <v>15244.5</v>
      </c>
      <c r="BF11" s="23">
        <v>7250.9</v>
      </c>
      <c r="BG11" s="23">
        <f aca="true" t="shared" si="19" ref="BG11:BG19">BF11/BE11*100</f>
        <v>47.564039489652004</v>
      </c>
      <c r="BH11" s="24">
        <v>1185.7</v>
      </c>
      <c r="BI11" s="23">
        <v>756.1</v>
      </c>
      <c r="BJ11" s="23">
        <f aca="true" t="shared" si="20" ref="BJ11:BJ19">BI11/BH11*100</f>
        <v>63.76823817154423</v>
      </c>
      <c r="BK11" s="23">
        <f t="shared" si="4"/>
        <v>-2504.0999999999985</v>
      </c>
      <c r="BL11" s="23">
        <f t="shared" si="5"/>
        <v>-610.6000000000004</v>
      </c>
      <c r="BM11" s="23">
        <f aca="true" t="shared" si="21" ref="BM11:BM19">BL11/BK11*100</f>
        <v>24.384010223233926</v>
      </c>
      <c r="BN11" s="8"/>
      <c r="BO11" s="9"/>
    </row>
    <row r="12" spans="1:67" ht="15">
      <c r="A12" s="7">
        <v>3</v>
      </c>
      <c r="B12" s="6" t="s">
        <v>32</v>
      </c>
      <c r="C12" s="19">
        <f t="shared" si="0"/>
        <v>18798.800000000003</v>
      </c>
      <c r="D12" s="20">
        <f t="shared" si="1"/>
        <v>4326.3</v>
      </c>
      <c r="E12" s="20">
        <f t="shared" si="6"/>
        <v>23.013703002319293</v>
      </c>
      <c r="F12" s="21">
        <v>1350.4</v>
      </c>
      <c r="G12" s="20">
        <v>908.7</v>
      </c>
      <c r="H12" s="20">
        <f t="shared" si="7"/>
        <v>67.29117298578198</v>
      </c>
      <c r="I12" s="21">
        <v>55</v>
      </c>
      <c r="J12" s="20">
        <v>33.6</v>
      </c>
      <c r="K12" s="20">
        <f t="shared" si="2"/>
        <v>61.09090909090909</v>
      </c>
      <c r="L12" s="27"/>
      <c r="M12" s="20"/>
      <c r="N12" s="20" t="e">
        <f t="shared" si="8"/>
        <v>#DIV/0!</v>
      </c>
      <c r="O12" s="27">
        <v>64</v>
      </c>
      <c r="P12" s="20">
        <v>2.2</v>
      </c>
      <c r="Q12" s="20">
        <f t="shared" si="9"/>
        <v>3.4375000000000004</v>
      </c>
      <c r="R12" s="28">
        <v>430</v>
      </c>
      <c r="S12" s="20">
        <v>40.4</v>
      </c>
      <c r="T12" s="20">
        <f aca="true" t="shared" si="22" ref="T12:T19">S12/R12*100</f>
        <v>9.395348837209303</v>
      </c>
      <c r="U12" s="20"/>
      <c r="V12" s="20"/>
      <c r="W12" s="20" t="e">
        <f t="shared" si="10"/>
        <v>#DIV/0!</v>
      </c>
      <c r="X12" s="27">
        <v>50</v>
      </c>
      <c r="Y12" s="20">
        <v>214.2</v>
      </c>
      <c r="Z12" s="20">
        <f t="shared" si="11"/>
        <v>428.4</v>
      </c>
      <c r="AA12" s="27">
        <v>7.1</v>
      </c>
      <c r="AB12" s="20"/>
      <c r="AC12" s="20">
        <f aca="true" t="shared" si="23" ref="AC12:AC20">AB12/AA12*100</f>
        <v>0</v>
      </c>
      <c r="AD12" s="20"/>
      <c r="AE12" s="20"/>
      <c r="AF12" s="20" t="e">
        <f t="shared" si="12"/>
        <v>#DIV/0!</v>
      </c>
      <c r="AG12" s="20"/>
      <c r="AH12" s="20"/>
      <c r="AI12" s="20" t="e">
        <v>#DIV/0!</v>
      </c>
      <c r="AJ12" s="21">
        <v>17448.4</v>
      </c>
      <c r="AK12" s="20">
        <v>3417.6</v>
      </c>
      <c r="AL12" s="20">
        <f t="shared" si="13"/>
        <v>19.586896219710688</v>
      </c>
      <c r="AM12" s="21">
        <v>1426.2</v>
      </c>
      <c r="AN12" s="20">
        <v>950.8</v>
      </c>
      <c r="AO12" s="20">
        <f t="shared" si="14"/>
        <v>66.66666666666666</v>
      </c>
      <c r="AP12" s="21"/>
      <c r="AQ12" s="20"/>
      <c r="AR12" s="20" t="e">
        <f t="shared" si="15"/>
        <v>#DIV/0!</v>
      </c>
      <c r="AS12" s="23">
        <v>19678.8</v>
      </c>
      <c r="AT12" s="23">
        <v>3611.7</v>
      </c>
      <c r="AU12" s="23">
        <f t="shared" si="16"/>
        <v>18.353253247149215</v>
      </c>
      <c r="AV12" s="25">
        <v>1263.1</v>
      </c>
      <c r="AW12" s="23">
        <v>831.6</v>
      </c>
      <c r="AX12" s="23">
        <f t="shared" si="17"/>
        <v>65.83801757580557</v>
      </c>
      <c r="AY12" s="24">
        <v>1261.1</v>
      </c>
      <c r="AZ12" s="23">
        <v>831.6</v>
      </c>
      <c r="BA12" s="23">
        <f t="shared" si="3"/>
        <v>65.94243121084767</v>
      </c>
      <c r="BB12" s="23">
        <v>1159.2</v>
      </c>
      <c r="BC12" s="23">
        <v>649</v>
      </c>
      <c r="BD12" s="23">
        <f t="shared" si="18"/>
        <v>55.98688750862664</v>
      </c>
      <c r="BE12" s="24">
        <v>6946.5</v>
      </c>
      <c r="BF12" s="23">
        <v>99.6</v>
      </c>
      <c r="BG12" s="23">
        <f t="shared" si="19"/>
        <v>1.4338155905851868</v>
      </c>
      <c r="BH12" s="24">
        <v>10209.2</v>
      </c>
      <c r="BI12" s="23">
        <v>1976.5</v>
      </c>
      <c r="BJ12" s="23">
        <f t="shared" si="20"/>
        <v>19.3599890295028</v>
      </c>
      <c r="BK12" s="23">
        <f t="shared" si="4"/>
        <v>-879.9999999999964</v>
      </c>
      <c r="BL12" s="23">
        <f t="shared" si="5"/>
        <v>714.6000000000004</v>
      </c>
      <c r="BM12" s="23">
        <f t="shared" si="21"/>
        <v>-81.20454545454582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0"/>
        <v>20484.5</v>
      </c>
      <c r="D13" s="20">
        <f t="shared" si="1"/>
        <v>11207.199999999999</v>
      </c>
      <c r="E13" s="20">
        <f t="shared" si="6"/>
        <v>54.71063487026776</v>
      </c>
      <c r="F13" s="21">
        <v>2907.5</v>
      </c>
      <c r="G13" s="20">
        <v>2900.4</v>
      </c>
      <c r="H13" s="20">
        <f t="shared" si="7"/>
        <v>99.75580395528804</v>
      </c>
      <c r="I13" s="21">
        <v>53</v>
      </c>
      <c r="J13" s="20">
        <v>27.1</v>
      </c>
      <c r="K13" s="20">
        <f t="shared" si="2"/>
        <v>51.132075471698116</v>
      </c>
      <c r="L13" s="27">
        <v>18.5</v>
      </c>
      <c r="M13" s="20">
        <v>35.7</v>
      </c>
      <c r="N13" s="20">
        <f t="shared" si="8"/>
        <v>192.97297297297297</v>
      </c>
      <c r="O13" s="27">
        <v>59</v>
      </c>
      <c r="P13" s="20">
        <v>3.3</v>
      </c>
      <c r="Q13" s="20">
        <f t="shared" si="9"/>
        <v>5.593220338983051</v>
      </c>
      <c r="R13" s="27">
        <v>455</v>
      </c>
      <c r="S13" s="20">
        <v>32.1</v>
      </c>
      <c r="T13" s="20">
        <f t="shared" si="22"/>
        <v>7.054945054945056</v>
      </c>
      <c r="U13" s="20"/>
      <c r="V13" s="20"/>
      <c r="W13" s="20" t="e">
        <f t="shared" si="10"/>
        <v>#DIV/0!</v>
      </c>
      <c r="X13" s="27">
        <v>38</v>
      </c>
      <c r="Y13" s="20">
        <v>155.9</v>
      </c>
      <c r="Z13" s="20">
        <f t="shared" si="11"/>
        <v>410.2631578947369</v>
      </c>
      <c r="AA13" s="27">
        <v>4.3</v>
      </c>
      <c r="AB13" s="20">
        <v>4.3</v>
      </c>
      <c r="AC13" s="20">
        <f t="shared" si="23"/>
        <v>100</v>
      </c>
      <c r="AD13" s="20"/>
      <c r="AE13" s="20"/>
      <c r="AF13" s="20" t="e">
        <f t="shared" si="12"/>
        <v>#DIV/0!</v>
      </c>
      <c r="AG13" s="20"/>
      <c r="AH13" s="20"/>
      <c r="AI13" s="20" t="e">
        <v>#DIV/0!</v>
      </c>
      <c r="AJ13" s="21">
        <v>17577</v>
      </c>
      <c r="AK13" s="20">
        <v>8306.8</v>
      </c>
      <c r="AL13" s="20">
        <f t="shared" si="13"/>
        <v>47.2594868293793</v>
      </c>
      <c r="AM13" s="21">
        <v>1632.9</v>
      </c>
      <c r="AN13" s="20">
        <v>1088.6</v>
      </c>
      <c r="AO13" s="20">
        <f t="shared" si="14"/>
        <v>66.66666666666666</v>
      </c>
      <c r="AP13" s="21"/>
      <c r="AQ13" s="20"/>
      <c r="AR13" s="20" t="e">
        <f t="shared" si="15"/>
        <v>#DIV/0!</v>
      </c>
      <c r="AS13" s="23">
        <v>21229.5</v>
      </c>
      <c r="AT13" s="23">
        <v>10147.9</v>
      </c>
      <c r="AU13" s="23">
        <f t="shared" si="16"/>
        <v>47.8009373748793</v>
      </c>
      <c r="AV13" s="25">
        <v>1189.1</v>
      </c>
      <c r="AW13" s="23">
        <v>696.3</v>
      </c>
      <c r="AX13" s="23">
        <f t="shared" si="17"/>
        <v>58.556891766882515</v>
      </c>
      <c r="AY13" s="25">
        <v>1187.1</v>
      </c>
      <c r="AZ13" s="23">
        <v>696.3</v>
      </c>
      <c r="BA13" s="23">
        <f t="shared" si="3"/>
        <v>58.65554713166541</v>
      </c>
      <c r="BB13" s="23">
        <v>6961.7</v>
      </c>
      <c r="BC13" s="23">
        <v>4308</v>
      </c>
      <c r="BD13" s="23">
        <f t="shared" si="18"/>
        <v>61.88143700532917</v>
      </c>
      <c r="BE13" s="24">
        <v>12157</v>
      </c>
      <c r="BF13" s="23">
        <v>4586.2</v>
      </c>
      <c r="BG13" s="23">
        <f t="shared" si="19"/>
        <v>37.72476762359134</v>
      </c>
      <c r="BH13" s="24">
        <v>820.8</v>
      </c>
      <c r="BI13" s="23">
        <v>502.7</v>
      </c>
      <c r="BJ13" s="23">
        <f t="shared" si="20"/>
        <v>61.24512670565302</v>
      </c>
      <c r="BK13" s="23">
        <f t="shared" si="4"/>
        <v>-745</v>
      </c>
      <c r="BL13" s="23">
        <f t="shared" si="5"/>
        <v>1059.2999999999993</v>
      </c>
      <c r="BM13" s="23">
        <f>BL13/BK13*100</f>
        <v>-142.18791946308716</v>
      </c>
      <c r="BN13" s="8"/>
      <c r="BO13" s="9"/>
    </row>
    <row r="14" spans="1:67" ht="15">
      <c r="A14" s="7">
        <v>5</v>
      </c>
      <c r="B14" s="6" t="s">
        <v>34</v>
      </c>
      <c r="C14" s="19">
        <f t="shared" si="0"/>
        <v>41620.100000000006</v>
      </c>
      <c r="D14" s="20">
        <f t="shared" si="1"/>
        <v>16948.4</v>
      </c>
      <c r="E14" s="20">
        <f t="shared" si="6"/>
        <v>40.721670538994374</v>
      </c>
      <c r="F14" s="21">
        <v>5520.8</v>
      </c>
      <c r="G14" s="20">
        <v>3050.3</v>
      </c>
      <c r="H14" s="20">
        <f t="shared" si="7"/>
        <v>55.25105057238081</v>
      </c>
      <c r="I14" s="21">
        <v>1500</v>
      </c>
      <c r="J14" s="20">
        <v>876.7</v>
      </c>
      <c r="K14" s="20">
        <f t="shared" si="2"/>
        <v>58.44666666666667</v>
      </c>
      <c r="L14" s="27">
        <v>1</v>
      </c>
      <c r="M14" s="20">
        <v>8.1</v>
      </c>
      <c r="N14" s="20">
        <f t="shared" si="8"/>
        <v>810</v>
      </c>
      <c r="O14" s="27">
        <v>725</v>
      </c>
      <c r="P14" s="20">
        <v>190</v>
      </c>
      <c r="Q14" s="20">
        <f t="shared" si="9"/>
        <v>26.20689655172414</v>
      </c>
      <c r="R14" s="27">
        <v>1250</v>
      </c>
      <c r="S14" s="20">
        <v>292.9</v>
      </c>
      <c r="T14" s="20">
        <f t="shared" si="22"/>
        <v>23.432</v>
      </c>
      <c r="U14" s="20"/>
      <c r="V14" s="20"/>
      <c r="W14" s="20" t="e">
        <f t="shared" si="10"/>
        <v>#DIV/0!</v>
      </c>
      <c r="X14" s="27">
        <v>372</v>
      </c>
      <c r="Y14" s="20">
        <v>199.3</v>
      </c>
      <c r="Z14" s="20">
        <f t="shared" si="11"/>
        <v>53.575268817204304</v>
      </c>
      <c r="AA14" s="27">
        <v>27.1</v>
      </c>
      <c r="AB14" s="20"/>
      <c r="AC14" s="20">
        <f t="shared" si="23"/>
        <v>0</v>
      </c>
      <c r="AD14" s="20"/>
      <c r="AE14" s="20"/>
      <c r="AF14" s="20" t="e">
        <f t="shared" si="12"/>
        <v>#DIV/0!</v>
      </c>
      <c r="AG14" s="20"/>
      <c r="AH14" s="20"/>
      <c r="AI14" s="20" t="e">
        <v>#DIV/0!</v>
      </c>
      <c r="AJ14" s="21">
        <v>36099.3</v>
      </c>
      <c r="AK14" s="20">
        <v>13898.1</v>
      </c>
      <c r="AL14" s="20">
        <f t="shared" si="13"/>
        <v>38.49963849714537</v>
      </c>
      <c r="AM14" s="21">
        <v>5872.4</v>
      </c>
      <c r="AN14" s="20">
        <v>3914.9</v>
      </c>
      <c r="AO14" s="20">
        <f t="shared" si="14"/>
        <v>66.66609903957496</v>
      </c>
      <c r="AP14" s="21"/>
      <c r="AQ14" s="20"/>
      <c r="AR14" s="20" t="e">
        <f t="shared" si="15"/>
        <v>#DIV/0!</v>
      </c>
      <c r="AS14" s="23">
        <v>43522</v>
      </c>
      <c r="AT14" s="23">
        <v>15755.4</v>
      </c>
      <c r="AU14" s="23">
        <f t="shared" si="16"/>
        <v>36.20100179219705</v>
      </c>
      <c r="AV14" s="25">
        <v>2171.7</v>
      </c>
      <c r="AW14" s="23">
        <v>1498.6</v>
      </c>
      <c r="AX14" s="23">
        <f t="shared" si="17"/>
        <v>69.00584795321637</v>
      </c>
      <c r="AY14" s="24">
        <v>2171.7</v>
      </c>
      <c r="AZ14" s="23">
        <v>1498.6</v>
      </c>
      <c r="BA14" s="23">
        <f t="shared" si="3"/>
        <v>69.00584795321637</v>
      </c>
      <c r="BB14" s="23">
        <v>8080.7</v>
      </c>
      <c r="BC14" s="23">
        <v>3243.5</v>
      </c>
      <c r="BD14" s="23">
        <f t="shared" si="18"/>
        <v>40.13884935711015</v>
      </c>
      <c r="BE14" s="24">
        <v>31718.8</v>
      </c>
      <c r="BF14" s="23">
        <v>10419.3</v>
      </c>
      <c r="BG14" s="23">
        <f t="shared" si="19"/>
        <v>32.84897284890979</v>
      </c>
      <c r="BH14" s="24">
        <v>1299.2</v>
      </c>
      <c r="BI14" s="23">
        <v>475.7</v>
      </c>
      <c r="BJ14" s="23">
        <f t="shared" si="20"/>
        <v>36.61483990147783</v>
      </c>
      <c r="BK14" s="23">
        <f t="shared" si="4"/>
        <v>-1901.8999999999942</v>
      </c>
      <c r="BL14" s="23">
        <f t="shared" si="5"/>
        <v>1193.0000000000018</v>
      </c>
      <c r="BM14" s="23">
        <f t="shared" si="21"/>
        <v>-62.72674693727354</v>
      </c>
      <c r="BN14" s="8"/>
      <c r="BO14" s="9"/>
    </row>
    <row r="15" spans="1:67" ht="15">
      <c r="A15" s="7">
        <v>6</v>
      </c>
      <c r="B15" s="6" t="s">
        <v>35</v>
      </c>
      <c r="C15" s="19">
        <f t="shared" si="0"/>
        <v>7056.7</v>
      </c>
      <c r="D15" s="20">
        <f t="shared" si="1"/>
        <v>4379.9</v>
      </c>
      <c r="E15" s="20">
        <f t="shared" si="6"/>
        <v>62.06725523261581</v>
      </c>
      <c r="F15" s="21">
        <v>1805</v>
      </c>
      <c r="G15" s="20">
        <v>928</v>
      </c>
      <c r="H15" s="20">
        <f t="shared" si="7"/>
        <v>51.41274238227147</v>
      </c>
      <c r="I15" s="21">
        <v>42</v>
      </c>
      <c r="J15" s="20">
        <v>23</v>
      </c>
      <c r="K15" s="20">
        <f t="shared" si="2"/>
        <v>54.761904761904766</v>
      </c>
      <c r="L15" s="27">
        <v>4</v>
      </c>
      <c r="M15" s="20">
        <v>4</v>
      </c>
      <c r="N15" s="20">
        <f t="shared" si="8"/>
        <v>100</v>
      </c>
      <c r="O15" s="27">
        <v>90</v>
      </c>
      <c r="P15" s="20">
        <v>1.7</v>
      </c>
      <c r="Q15" s="20">
        <f t="shared" si="9"/>
        <v>1.8888888888888888</v>
      </c>
      <c r="R15" s="27">
        <v>495</v>
      </c>
      <c r="S15" s="20">
        <v>38.3</v>
      </c>
      <c r="T15" s="20">
        <f t="shared" si="22"/>
        <v>7.737373737373737</v>
      </c>
      <c r="U15" s="20"/>
      <c r="V15" s="20"/>
      <c r="W15" s="20" t="e">
        <f t="shared" si="10"/>
        <v>#DIV/0!</v>
      </c>
      <c r="X15" s="27">
        <v>317.6</v>
      </c>
      <c r="Y15" s="20">
        <v>125.5</v>
      </c>
      <c r="Z15" s="20">
        <f t="shared" si="11"/>
        <v>39.515113350125944</v>
      </c>
      <c r="AA15" s="27"/>
      <c r="AB15" s="29">
        <v>28.5</v>
      </c>
      <c r="AC15" s="20" t="e">
        <f t="shared" si="23"/>
        <v>#DIV/0!</v>
      </c>
      <c r="AD15" s="20"/>
      <c r="AE15" s="20"/>
      <c r="AF15" s="20" t="e">
        <f t="shared" si="12"/>
        <v>#DIV/0!</v>
      </c>
      <c r="AG15" s="20"/>
      <c r="AH15" s="20"/>
      <c r="AI15" s="20" t="e">
        <v>#DIV/0!</v>
      </c>
      <c r="AJ15" s="21">
        <v>5251.7</v>
      </c>
      <c r="AK15" s="20">
        <v>3451.9</v>
      </c>
      <c r="AL15" s="20">
        <f t="shared" si="13"/>
        <v>65.72919245196793</v>
      </c>
      <c r="AM15" s="21">
        <v>1795.6</v>
      </c>
      <c r="AN15" s="20">
        <v>1197.1</v>
      </c>
      <c r="AO15" s="20">
        <f t="shared" si="14"/>
        <v>66.66852305635999</v>
      </c>
      <c r="AP15" s="21"/>
      <c r="AQ15" s="20"/>
      <c r="AR15" s="20" t="e">
        <f t="shared" si="15"/>
        <v>#DIV/0!</v>
      </c>
      <c r="AS15" s="23">
        <v>7514.5</v>
      </c>
      <c r="AT15" s="23">
        <v>4557.5</v>
      </c>
      <c r="AU15" s="23">
        <f t="shared" si="16"/>
        <v>60.64941113846564</v>
      </c>
      <c r="AV15" s="25">
        <v>1502.5</v>
      </c>
      <c r="AW15" s="23">
        <v>908.7</v>
      </c>
      <c r="AX15" s="23">
        <f t="shared" si="17"/>
        <v>60.47920133111481</v>
      </c>
      <c r="AY15" s="24">
        <v>1500.5</v>
      </c>
      <c r="AZ15" s="23">
        <v>908.7</v>
      </c>
      <c r="BA15" s="23">
        <f t="shared" si="3"/>
        <v>60.559813395534825</v>
      </c>
      <c r="BB15" s="23">
        <v>4339.9</v>
      </c>
      <c r="BC15" s="23">
        <v>2750.8</v>
      </c>
      <c r="BD15" s="23">
        <f t="shared" si="18"/>
        <v>63.38394893891566</v>
      </c>
      <c r="BE15" s="24">
        <v>669.1</v>
      </c>
      <c r="BF15" s="23">
        <v>361.4</v>
      </c>
      <c r="BG15" s="23">
        <f t="shared" si="19"/>
        <v>54.01285308623523</v>
      </c>
      <c r="BH15" s="24">
        <v>882.2</v>
      </c>
      <c r="BI15" s="23">
        <v>463</v>
      </c>
      <c r="BJ15" s="23">
        <f t="shared" si="20"/>
        <v>52.48243028791657</v>
      </c>
      <c r="BK15" s="23">
        <f t="shared" si="4"/>
        <v>-457.8000000000002</v>
      </c>
      <c r="BL15" s="23">
        <f t="shared" si="5"/>
        <v>-177.60000000000036</v>
      </c>
      <c r="BM15" s="23">
        <f t="shared" si="21"/>
        <v>38.79423328964619</v>
      </c>
      <c r="BN15" s="8"/>
      <c r="BO15" s="9"/>
    </row>
    <row r="16" spans="1:67" ht="15">
      <c r="A16" s="7">
        <v>7</v>
      </c>
      <c r="B16" s="6" t="s">
        <v>36</v>
      </c>
      <c r="C16" s="19">
        <f t="shared" si="0"/>
        <v>6112.799999999999</v>
      </c>
      <c r="D16" s="20">
        <f t="shared" si="1"/>
        <v>4214.799999999999</v>
      </c>
      <c r="E16" s="20">
        <f t="shared" si="6"/>
        <v>68.95039916241329</v>
      </c>
      <c r="F16" s="21">
        <v>1300.4</v>
      </c>
      <c r="G16" s="20">
        <v>1148.6</v>
      </c>
      <c r="H16" s="20">
        <f t="shared" si="7"/>
        <v>88.32666871731773</v>
      </c>
      <c r="I16" s="21">
        <v>27</v>
      </c>
      <c r="J16" s="20">
        <v>19.4</v>
      </c>
      <c r="K16" s="20">
        <f t="shared" si="2"/>
        <v>71.85185185185185</v>
      </c>
      <c r="L16" s="27"/>
      <c r="M16" s="20"/>
      <c r="N16" s="20" t="e">
        <f t="shared" si="8"/>
        <v>#DIV/0!</v>
      </c>
      <c r="O16" s="27">
        <v>46</v>
      </c>
      <c r="P16" s="20">
        <v>-43.6</v>
      </c>
      <c r="Q16" s="20">
        <f t="shared" si="9"/>
        <v>-94.78260869565219</v>
      </c>
      <c r="R16" s="27">
        <v>339.5</v>
      </c>
      <c r="S16" s="20">
        <v>20.6</v>
      </c>
      <c r="T16" s="20">
        <f t="shared" si="22"/>
        <v>6.067746686303388</v>
      </c>
      <c r="U16" s="20"/>
      <c r="V16" s="20"/>
      <c r="W16" s="20" t="e">
        <f t="shared" si="10"/>
        <v>#DIV/0!</v>
      </c>
      <c r="X16" s="27">
        <v>143</v>
      </c>
      <c r="Y16" s="20">
        <v>31.1</v>
      </c>
      <c r="Z16" s="20">
        <f t="shared" si="11"/>
        <v>21.74825174825175</v>
      </c>
      <c r="AA16" s="27">
        <v>68.4</v>
      </c>
      <c r="AB16" s="20">
        <v>49.7</v>
      </c>
      <c r="AC16" s="20">
        <f t="shared" si="23"/>
        <v>72.6608187134503</v>
      </c>
      <c r="AD16" s="20"/>
      <c r="AE16" s="20"/>
      <c r="AF16" s="20" t="e">
        <f t="shared" si="12"/>
        <v>#DIV/0!</v>
      </c>
      <c r="AG16" s="20"/>
      <c r="AH16" s="20"/>
      <c r="AI16" s="20" t="e">
        <v>#DIV/0!</v>
      </c>
      <c r="AJ16" s="21">
        <v>4812.4</v>
      </c>
      <c r="AK16" s="20">
        <v>3066.2</v>
      </c>
      <c r="AL16" s="20">
        <f t="shared" si="13"/>
        <v>63.714570692378025</v>
      </c>
      <c r="AM16" s="21">
        <v>1448</v>
      </c>
      <c r="AN16" s="20">
        <v>965.3</v>
      </c>
      <c r="AO16" s="20">
        <f t="shared" si="14"/>
        <v>66.66436464088397</v>
      </c>
      <c r="AP16" s="21"/>
      <c r="AQ16" s="20"/>
      <c r="AR16" s="20" t="e">
        <f t="shared" si="15"/>
        <v>#DIV/0!</v>
      </c>
      <c r="AS16" s="23">
        <v>6545.2</v>
      </c>
      <c r="AT16" s="23">
        <v>3866</v>
      </c>
      <c r="AU16" s="23">
        <f t="shared" si="16"/>
        <v>59.06618590722973</v>
      </c>
      <c r="AV16" s="25">
        <v>1426.5</v>
      </c>
      <c r="AW16" s="23">
        <v>894.3</v>
      </c>
      <c r="AX16" s="23">
        <f t="shared" si="17"/>
        <v>62.6919032597266</v>
      </c>
      <c r="AY16" s="24">
        <v>1424.5</v>
      </c>
      <c r="AZ16" s="23">
        <v>894.3</v>
      </c>
      <c r="BA16" s="23">
        <f t="shared" si="3"/>
        <v>62.77992277992278</v>
      </c>
      <c r="BB16" s="23">
        <v>3067.2</v>
      </c>
      <c r="BC16" s="23">
        <v>1360.9</v>
      </c>
      <c r="BD16" s="23">
        <f t="shared" si="18"/>
        <v>44.36945748565467</v>
      </c>
      <c r="BE16" s="24">
        <v>1311.3</v>
      </c>
      <c r="BF16" s="23">
        <v>1138</v>
      </c>
      <c r="BG16" s="23">
        <f t="shared" si="19"/>
        <v>86.78410737436131</v>
      </c>
      <c r="BH16" s="24">
        <v>639.3</v>
      </c>
      <c r="BI16" s="23">
        <v>422.5</v>
      </c>
      <c r="BJ16" s="23">
        <f t="shared" si="20"/>
        <v>66.08790865008604</v>
      </c>
      <c r="BK16" s="23">
        <f t="shared" si="4"/>
        <v>-432.40000000000055</v>
      </c>
      <c r="BL16" s="23">
        <f t="shared" si="5"/>
        <v>348.7999999999993</v>
      </c>
      <c r="BM16" s="23">
        <f t="shared" si="21"/>
        <v>-80.66604995374627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0"/>
        <v>18121.4</v>
      </c>
      <c r="D17" s="20">
        <f t="shared" si="1"/>
        <v>7066.200000000001</v>
      </c>
      <c r="E17" s="20">
        <f t="shared" si="6"/>
        <v>38.99367598529915</v>
      </c>
      <c r="F17" s="21">
        <v>2142</v>
      </c>
      <c r="G17" s="20">
        <v>1582.4</v>
      </c>
      <c r="H17" s="20">
        <f t="shared" si="7"/>
        <v>73.874883286648</v>
      </c>
      <c r="I17" s="21">
        <v>70</v>
      </c>
      <c r="J17" s="20">
        <v>45.9</v>
      </c>
      <c r="K17" s="20">
        <f t="shared" si="2"/>
        <v>65.57142857142857</v>
      </c>
      <c r="L17" s="27"/>
      <c r="M17" s="20"/>
      <c r="N17" s="20" t="e">
        <f t="shared" si="8"/>
        <v>#DIV/0!</v>
      </c>
      <c r="O17" s="27">
        <v>131</v>
      </c>
      <c r="P17" s="20">
        <v>3</v>
      </c>
      <c r="Q17" s="20">
        <f t="shared" si="9"/>
        <v>2.2900763358778624</v>
      </c>
      <c r="R17" s="27">
        <v>355</v>
      </c>
      <c r="S17" s="20">
        <v>29.7</v>
      </c>
      <c r="T17" s="20">
        <f t="shared" si="22"/>
        <v>8.36619718309859</v>
      </c>
      <c r="U17" s="20"/>
      <c r="V17" s="20"/>
      <c r="W17" s="20" t="e">
        <f t="shared" si="10"/>
        <v>#DIV/0!</v>
      </c>
      <c r="X17" s="27">
        <v>67</v>
      </c>
      <c r="Y17" s="20">
        <v>27.8</v>
      </c>
      <c r="Z17" s="20">
        <f t="shared" si="11"/>
        <v>41.492537313432834</v>
      </c>
      <c r="AA17" s="27">
        <v>43.8</v>
      </c>
      <c r="AB17" s="20">
        <v>15.7</v>
      </c>
      <c r="AC17" s="20">
        <f t="shared" si="23"/>
        <v>35.84474885844749</v>
      </c>
      <c r="AD17" s="20"/>
      <c r="AE17" s="20"/>
      <c r="AF17" s="20" t="e">
        <f t="shared" si="12"/>
        <v>#DIV/0!</v>
      </c>
      <c r="AG17" s="20"/>
      <c r="AH17" s="20"/>
      <c r="AI17" s="20" t="e">
        <v>#DIV/0!</v>
      </c>
      <c r="AJ17" s="21">
        <v>15979.4</v>
      </c>
      <c r="AK17" s="20">
        <v>5483.8</v>
      </c>
      <c r="AL17" s="20">
        <f t="shared" si="13"/>
        <v>34.317934340463346</v>
      </c>
      <c r="AM17" s="21">
        <v>1476.3</v>
      </c>
      <c r="AN17" s="20">
        <v>984.2</v>
      </c>
      <c r="AO17" s="20">
        <f t="shared" si="14"/>
        <v>66.66666666666667</v>
      </c>
      <c r="AP17" s="21"/>
      <c r="AQ17" s="20"/>
      <c r="AR17" s="20" t="e">
        <f t="shared" si="15"/>
        <v>#DIV/0!</v>
      </c>
      <c r="AS17" s="23">
        <v>20779.9</v>
      </c>
      <c r="AT17" s="23">
        <v>7913.8</v>
      </c>
      <c r="AU17" s="23">
        <f t="shared" si="16"/>
        <v>38.083917631942406</v>
      </c>
      <c r="AV17" s="25">
        <v>1245.3</v>
      </c>
      <c r="AW17" s="23">
        <v>642.3</v>
      </c>
      <c r="AX17" s="23">
        <f t="shared" si="17"/>
        <v>51.577933028185974</v>
      </c>
      <c r="AY17" s="24">
        <v>1243.3</v>
      </c>
      <c r="AZ17" s="23">
        <v>642.3</v>
      </c>
      <c r="BA17" s="23">
        <f t="shared" si="3"/>
        <v>51.66090243706265</v>
      </c>
      <c r="BB17" s="23">
        <v>3386</v>
      </c>
      <c r="BC17" s="23">
        <v>2037.7</v>
      </c>
      <c r="BD17" s="23">
        <f t="shared" si="18"/>
        <v>60.1801535735381</v>
      </c>
      <c r="BE17" s="24">
        <v>14661.6</v>
      </c>
      <c r="BF17" s="23">
        <v>4156.9</v>
      </c>
      <c r="BG17" s="23">
        <f t="shared" si="19"/>
        <v>28.352294428984553</v>
      </c>
      <c r="BH17" s="24">
        <v>1366.2</v>
      </c>
      <c r="BI17" s="23">
        <v>1019</v>
      </c>
      <c r="BJ17" s="23">
        <f t="shared" si="20"/>
        <v>74.58644415166154</v>
      </c>
      <c r="BK17" s="23">
        <f t="shared" si="4"/>
        <v>-2658.5</v>
      </c>
      <c r="BL17" s="23">
        <f t="shared" si="5"/>
        <v>-847.5999999999995</v>
      </c>
      <c r="BM17" s="23">
        <f t="shared" si="21"/>
        <v>31.882640586797045</v>
      </c>
      <c r="BN17" s="8"/>
      <c r="BO17" s="9"/>
    </row>
    <row r="18" spans="1:67" ht="15">
      <c r="A18" s="7">
        <v>9</v>
      </c>
      <c r="B18" s="6" t="s">
        <v>38</v>
      </c>
      <c r="C18" s="19">
        <f t="shared" si="0"/>
        <v>10146.8</v>
      </c>
      <c r="D18" s="20">
        <f t="shared" si="1"/>
        <v>6776</v>
      </c>
      <c r="E18" s="20">
        <f t="shared" si="6"/>
        <v>66.77967438010015</v>
      </c>
      <c r="F18" s="21">
        <v>1702.4</v>
      </c>
      <c r="G18" s="20">
        <v>1153</v>
      </c>
      <c r="H18" s="20">
        <f t="shared" si="7"/>
        <v>67.72791353383458</v>
      </c>
      <c r="I18" s="21">
        <v>38</v>
      </c>
      <c r="J18" s="20">
        <v>30</v>
      </c>
      <c r="K18" s="20">
        <f t="shared" si="2"/>
        <v>78.94736842105263</v>
      </c>
      <c r="L18" s="27">
        <v>6</v>
      </c>
      <c r="M18" s="20">
        <v>12.7</v>
      </c>
      <c r="N18" s="20">
        <f t="shared" si="8"/>
        <v>211.66666666666666</v>
      </c>
      <c r="O18" s="27">
        <v>118</v>
      </c>
      <c r="P18" s="20">
        <v>1.7</v>
      </c>
      <c r="Q18" s="20">
        <f t="shared" si="9"/>
        <v>1.4406779661016949</v>
      </c>
      <c r="R18" s="27">
        <v>391</v>
      </c>
      <c r="S18" s="20">
        <v>26.7</v>
      </c>
      <c r="T18" s="20">
        <f t="shared" si="22"/>
        <v>6.828644501278772</v>
      </c>
      <c r="U18" s="20"/>
      <c r="V18" s="20"/>
      <c r="W18" s="20" t="e">
        <f t="shared" si="10"/>
        <v>#DIV/0!</v>
      </c>
      <c r="X18" s="27">
        <v>350</v>
      </c>
      <c r="Y18" s="20">
        <v>529.9</v>
      </c>
      <c r="Z18" s="20">
        <f t="shared" si="11"/>
        <v>151.4</v>
      </c>
      <c r="AA18" s="27">
        <v>96.4</v>
      </c>
      <c r="AB18" s="20">
        <v>17.9</v>
      </c>
      <c r="AC18" s="20">
        <f t="shared" si="23"/>
        <v>18.568464730290454</v>
      </c>
      <c r="AD18" s="20"/>
      <c r="AE18" s="20"/>
      <c r="AF18" s="20" t="e">
        <f t="shared" si="12"/>
        <v>#DIV/0!</v>
      </c>
      <c r="AG18" s="20"/>
      <c r="AH18" s="20"/>
      <c r="AI18" s="20" t="e">
        <v>#DIV/0!</v>
      </c>
      <c r="AJ18" s="21">
        <v>8444.4</v>
      </c>
      <c r="AK18" s="20">
        <v>5623</v>
      </c>
      <c r="AL18" s="20">
        <f t="shared" si="13"/>
        <v>66.58850836057032</v>
      </c>
      <c r="AM18" s="21">
        <v>2139.7</v>
      </c>
      <c r="AN18" s="20">
        <v>1426.5</v>
      </c>
      <c r="AO18" s="20">
        <f t="shared" si="14"/>
        <v>66.66822451745573</v>
      </c>
      <c r="AP18" s="21"/>
      <c r="AQ18" s="20"/>
      <c r="AR18" s="20" t="e">
        <f t="shared" si="15"/>
        <v>#DIV/0!</v>
      </c>
      <c r="AS18" s="23">
        <v>10562.1</v>
      </c>
      <c r="AT18" s="23">
        <v>5908.6</v>
      </c>
      <c r="AU18" s="23">
        <f t="shared" si="16"/>
        <v>55.94152677971237</v>
      </c>
      <c r="AV18" s="25">
        <v>1533.4</v>
      </c>
      <c r="AW18" s="23">
        <v>894.6</v>
      </c>
      <c r="AX18" s="23">
        <f t="shared" si="17"/>
        <v>58.34094169818703</v>
      </c>
      <c r="AY18" s="24">
        <v>1531.4</v>
      </c>
      <c r="AZ18" s="23">
        <v>894.6</v>
      </c>
      <c r="BA18" s="23">
        <f t="shared" si="3"/>
        <v>58.41713464803448</v>
      </c>
      <c r="BB18" s="23">
        <v>6208.9</v>
      </c>
      <c r="BC18" s="23">
        <v>3979</v>
      </c>
      <c r="BD18" s="23">
        <f t="shared" si="18"/>
        <v>64.08542575979642</v>
      </c>
      <c r="BE18" s="24">
        <v>1637.7</v>
      </c>
      <c r="BF18" s="23">
        <v>376.3</v>
      </c>
      <c r="BG18" s="23">
        <f t="shared" si="19"/>
        <v>22.97734627831715</v>
      </c>
      <c r="BH18" s="24">
        <v>949.7</v>
      </c>
      <c r="BI18" s="23">
        <v>532.6</v>
      </c>
      <c r="BJ18" s="23">
        <f t="shared" si="20"/>
        <v>56.08086764241339</v>
      </c>
      <c r="BK18" s="23">
        <f t="shared" si="4"/>
        <v>-415.3000000000011</v>
      </c>
      <c r="BL18" s="23">
        <f t="shared" si="5"/>
        <v>867.3999999999996</v>
      </c>
      <c r="BM18" s="23">
        <f t="shared" si="21"/>
        <v>-208.86106429087343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0"/>
        <v>6931.599999999999</v>
      </c>
      <c r="D19" s="20">
        <f t="shared" si="1"/>
        <v>4870.700000000001</v>
      </c>
      <c r="E19" s="20">
        <f t="shared" si="6"/>
        <v>70.26804778117608</v>
      </c>
      <c r="F19" s="21">
        <v>756.2</v>
      </c>
      <c r="G19" s="20">
        <v>646.6</v>
      </c>
      <c r="H19" s="20">
        <f t="shared" si="7"/>
        <v>85.50647976725733</v>
      </c>
      <c r="I19" s="21">
        <v>8</v>
      </c>
      <c r="J19" s="20">
        <v>6.2</v>
      </c>
      <c r="K19" s="20">
        <f t="shared" si="2"/>
        <v>77.5</v>
      </c>
      <c r="L19" s="27">
        <v>5</v>
      </c>
      <c r="M19" s="20">
        <v>6.1</v>
      </c>
      <c r="N19" s="20">
        <f t="shared" si="8"/>
        <v>122</v>
      </c>
      <c r="O19" s="27">
        <v>40</v>
      </c>
      <c r="P19" s="20">
        <v>1.9</v>
      </c>
      <c r="Q19" s="20">
        <f t="shared" si="9"/>
        <v>4.75</v>
      </c>
      <c r="R19" s="27">
        <v>142</v>
      </c>
      <c r="S19" s="20">
        <v>15.9</v>
      </c>
      <c r="T19" s="20">
        <f t="shared" si="22"/>
        <v>11.19718309859155</v>
      </c>
      <c r="U19" s="20"/>
      <c r="V19" s="20"/>
      <c r="W19" s="20" t="e">
        <f t="shared" si="10"/>
        <v>#DIV/0!</v>
      </c>
      <c r="X19" s="27">
        <v>230</v>
      </c>
      <c r="Y19" s="20">
        <v>112.7</v>
      </c>
      <c r="Z19" s="20">
        <f t="shared" si="11"/>
        <v>49</v>
      </c>
      <c r="AA19" s="27">
        <v>16.9</v>
      </c>
      <c r="AB19" s="20">
        <v>5.9</v>
      </c>
      <c r="AC19" s="20">
        <f t="shared" si="23"/>
        <v>34.9112426035503</v>
      </c>
      <c r="AD19" s="20"/>
      <c r="AE19" s="20"/>
      <c r="AF19" s="20" t="e">
        <f t="shared" si="12"/>
        <v>#DIV/0!</v>
      </c>
      <c r="AG19" s="20"/>
      <c r="AH19" s="20"/>
      <c r="AI19" s="20" t="e">
        <v>#DIV/0!</v>
      </c>
      <c r="AJ19" s="21">
        <v>6175.4</v>
      </c>
      <c r="AK19" s="20">
        <v>4224.1</v>
      </c>
      <c r="AL19" s="20">
        <f t="shared" si="13"/>
        <v>68.40204683097451</v>
      </c>
      <c r="AM19" s="21">
        <v>882.7</v>
      </c>
      <c r="AN19" s="20">
        <v>588.5</v>
      </c>
      <c r="AO19" s="20">
        <f t="shared" si="14"/>
        <v>66.67044295910274</v>
      </c>
      <c r="AP19" s="21"/>
      <c r="AQ19" s="20"/>
      <c r="AR19" s="20" t="e">
        <f t="shared" si="15"/>
        <v>#DIV/0!</v>
      </c>
      <c r="AS19" s="23">
        <v>8023.8</v>
      </c>
      <c r="AT19" s="23">
        <v>5181.1</v>
      </c>
      <c r="AU19" s="23">
        <f t="shared" si="16"/>
        <v>64.57164934320397</v>
      </c>
      <c r="AV19" s="25">
        <v>1076</v>
      </c>
      <c r="AW19" s="23">
        <v>715.1</v>
      </c>
      <c r="AX19" s="23">
        <f t="shared" si="17"/>
        <v>66.45910780669145</v>
      </c>
      <c r="AY19" s="24">
        <v>1074</v>
      </c>
      <c r="AZ19" s="23">
        <v>715.1</v>
      </c>
      <c r="BA19" s="23">
        <f t="shared" si="3"/>
        <v>66.5828677839851</v>
      </c>
      <c r="BB19" s="23">
        <v>1452.4</v>
      </c>
      <c r="BC19" s="23">
        <v>188</v>
      </c>
      <c r="BD19" s="23">
        <f t="shared" si="18"/>
        <v>12.944092536491326</v>
      </c>
      <c r="BE19" s="24">
        <v>4913.7</v>
      </c>
      <c r="BF19" s="23">
        <v>3954.3</v>
      </c>
      <c r="BG19" s="23">
        <f t="shared" si="19"/>
        <v>80.4749984736553</v>
      </c>
      <c r="BH19" s="24">
        <v>460.8</v>
      </c>
      <c r="BI19" s="23">
        <v>269.5</v>
      </c>
      <c r="BJ19" s="23">
        <f t="shared" si="20"/>
        <v>58.48524305555556</v>
      </c>
      <c r="BK19" s="23">
        <f t="shared" si="4"/>
        <v>-1092.2000000000007</v>
      </c>
      <c r="BL19" s="23">
        <f t="shared" si="5"/>
        <v>-310.39999999999964</v>
      </c>
      <c r="BM19" s="23">
        <f t="shared" si="21"/>
        <v>28.41970335103456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166463.69999999998</v>
      </c>
      <c r="D20" s="19">
        <f>SUM(D10:D19)</f>
        <v>77979.79999999999</v>
      </c>
      <c r="E20" s="22">
        <f>D20/C20*100</f>
        <v>46.84492775301762</v>
      </c>
      <c r="F20" s="22">
        <f>SUM(F10:F19)</f>
        <v>23657.600000000002</v>
      </c>
      <c r="G20" s="22">
        <f>SUM(G10:G19)</f>
        <v>17116.1</v>
      </c>
      <c r="H20" s="22">
        <f>G20/F20*100</f>
        <v>72.34926619775463</v>
      </c>
      <c r="I20" s="22">
        <f>SUM(I10:I19)</f>
        <v>2061</v>
      </c>
      <c r="J20" s="22">
        <f>SUM(J10:J19)</f>
        <v>1310.5000000000002</v>
      </c>
      <c r="K20" s="20">
        <f t="shared" si="2"/>
        <v>63.58563803978652</v>
      </c>
      <c r="L20" s="22">
        <f>SUM(L10:L19)</f>
        <v>40.5</v>
      </c>
      <c r="M20" s="22">
        <f>SUM(M10:M19)</f>
        <v>78.3</v>
      </c>
      <c r="N20" s="22">
        <f>M20/L20*100</f>
        <v>193.33333333333334</v>
      </c>
      <c r="O20" s="22">
        <f>SUM(O10:O19)</f>
        <v>1513</v>
      </c>
      <c r="P20" s="22">
        <f>SUM(P10:P19)</f>
        <v>186</v>
      </c>
      <c r="Q20" s="22">
        <f>P20/O20*100</f>
        <v>12.293456708526108</v>
      </c>
      <c r="R20" s="22">
        <f>SUM(R10:R19)</f>
        <v>4908.5</v>
      </c>
      <c r="S20" s="22">
        <f>SUM(S10:S19)</f>
        <v>577.6</v>
      </c>
      <c r="T20" s="22">
        <f>S20/R20*100</f>
        <v>11.76734236528471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X10+X11+X12+X13+X14+X15+X16++X17+X18+X19</f>
        <v>2082.6</v>
      </c>
      <c r="Y20" s="22">
        <f>SUM(Y10:Y19)</f>
        <v>1532.1</v>
      </c>
      <c r="Z20" s="20">
        <f t="shared" si="11"/>
        <v>73.56669547680784</v>
      </c>
      <c r="AA20" s="22">
        <f>SUM(AA10:AA19)</f>
        <v>321.9</v>
      </c>
      <c r="AB20" s="22">
        <f>SUM(AB10:AB19)</f>
        <v>154.4</v>
      </c>
      <c r="AC20" s="20">
        <f t="shared" si="23"/>
        <v>47.96520658589625</v>
      </c>
      <c r="AD20" s="22">
        <f>SUM(AD10:AD19)</f>
        <v>0</v>
      </c>
      <c r="AE20" s="22">
        <f>SUM(AE10:AE19)</f>
        <v>0</v>
      </c>
      <c r="AF20" s="20" t="e">
        <f t="shared" si="12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142806.09999999998</v>
      </c>
      <c r="AK20" s="22">
        <f>SUM(AK10:AK19)</f>
        <v>60863.7</v>
      </c>
      <c r="AL20" s="22">
        <f>AK20/AJ20*100</f>
        <v>42.6198180609932</v>
      </c>
      <c r="AM20" s="22">
        <f>SUM(AM10:AM19)</f>
        <v>22048.8</v>
      </c>
      <c r="AN20" s="22">
        <f>SUM(AN10:AN19)</f>
        <v>14699.2</v>
      </c>
      <c r="AO20" s="22">
        <f>AN20/AM20*100</f>
        <v>66.66666666666667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178511</v>
      </c>
      <c r="AT20" s="26">
        <f>SUM(AT10:AT19)</f>
        <v>73018.20000000001</v>
      </c>
      <c r="AU20" s="26">
        <f>(AT20/AS20)*100</f>
        <v>40.90403392508025</v>
      </c>
      <c r="AV20" s="26">
        <f>SUM(AV10:AV19)</f>
        <v>14714.1</v>
      </c>
      <c r="AW20" s="26">
        <f>SUM(AW10:AW19)</f>
        <v>8785.1</v>
      </c>
      <c r="AX20" s="26">
        <f>AW20/AV20*100</f>
        <v>59.70531666904534</v>
      </c>
      <c r="AY20" s="26">
        <f>SUM(AY10:AY19)</f>
        <v>14696.1</v>
      </c>
      <c r="AZ20" s="26">
        <f>SUM(AZ10:AZ19)</f>
        <v>8785.1</v>
      </c>
      <c r="BA20" s="26">
        <f t="shared" si="3"/>
        <v>59.77844462136213</v>
      </c>
      <c r="BB20" s="26">
        <f>SUM(BB10:BB19)</f>
        <v>44445.3</v>
      </c>
      <c r="BC20" s="26">
        <f>SUM(BC10:BC19)</f>
        <v>23562.300000000003</v>
      </c>
      <c r="BD20" s="26">
        <f>BC20/BB20*100</f>
        <v>53.01415447752631</v>
      </c>
      <c r="BE20" s="26">
        <f>SUM(BE10:BE19)</f>
        <v>98158.00000000001</v>
      </c>
      <c r="BF20" s="26">
        <f>SUM(BF10:BF19)</f>
        <v>32572</v>
      </c>
      <c r="BG20" s="26">
        <f>BF20/BE20*100</f>
        <v>33.18323519224108</v>
      </c>
      <c r="BH20" s="26">
        <f>SUM(BH10:BH19)</f>
        <v>19121.3</v>
      </c>
      <c r="BI20" s="26">
        <f>SUM(BI10:BI19)</f>
        <v>6996.2</v>
      </c>
      <c r="BJ20" s="26">
        <f>BI20/BH20*100</f>
        <v>36.58851647116043</v>
      </c>
      <c r="BK20" s="22">
        <f>C20-AS20</f>
        <v>-12047.300000000017</v>
      </c>
      <c r="BL20" s="26">
        <f>SUM(BL10:BL19)</f>
        <v>4961.599999999999</v>
      </c>
      <c r="BM20" s="26">
        <f>BL20/BK20*100</f>
        <v>-41.18433175898328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1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2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3964</cp:lastModifiedBy>
  <cp:lastPrinted>2021-06-09T07:37:53Z</cp:lastPrinted>
  <dcterms:created xsi:type="dcterms:W3CDTF">2013-04-03T10:22:22Z</dcterms:created>
  <dcterms:modified xsi:type="dcterms:W3CDTF">2022-09-13T05:04:01Z</dcterms:modified>
  <cp:category/>
  <cp:version/>
  <cp:contentType/>
  <cp:contentStatus/>
</cp:coreProperties>
</file>