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400" windowHeight="1164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<sst xmlns="http://schemas.openxmlformats.org/spreadsheetml/2006/main" count="104" uniqueCount="41">
  <si>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</si>
  <si>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</si>
  <si>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</si>
  <si>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</si>
  <si>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</si>
  <si>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</si>
  <si>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</si>
  <si>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</si>
  <si>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</si>
  <si>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</si>
  <si>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</si>
  <si>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</si>
  <si>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</si>
  <si>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</si>
  <si>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</si>
  <si>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</si>
  <si>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</si>
  <si>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</si>
  <si>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</si>
  <si>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</si>
  <si>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</si>
  <si>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</si>
  <si>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</si>
  <si>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</si>
  <si>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</si>
  <si>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</si>
  <si>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</si>
  <si>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</si>
  <si>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</si>
  <si>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</si>
  <si>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</si>
  <si>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</si>
  <si>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</si>
  <si>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</si>
  <si>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</si>
  <si>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</si>
  <si>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</si>
  <si>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</si>
  <si>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</si>
  <si>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</si>
  <si>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января 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</si>
</sst>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O1" activePane="topRight" state="frozen"/>
      <selection pane="topLeft" activeCell="A1" sqref="A1"/>
      <selection pane="topRight" activeCell="R18" sqref="R18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14065.8</v>
      </c>
      <c r="D10" s="20">
        <f>G10+AK10</f>
        <v>15100.8</v>
      </c>
      <c r="E10" s="20">
        <f>D10/C10*100</f>
        <v>107.358273258542</v>
      </c>
      <c r="F10" s="21">
        <v>3003.4</v>
      </c>
      <c r="G10" s="20">
        <v>4188.8</v>
      </c>
      <c r="H10" s="20">
        <f>G10/F10*100</f>
        <v>139.46860225078245</v>
      </c>
      <c r="I10" s="21">
        <v>47</v>
      </c>
      <c r="J10" s="20">
        <v>48.5</v>
      </c>
      <c r="K10" s="20">
        <f aca="true" t="shared" si="1" ref="K10:K20">J10/I10*100</f>
        <v>103.19148936170212</v>
      </c>
      <c r="L10" s="27">
        <v>0.3</v>
      </c>
      <c r="M10" s="20">
        <v>0.3</v>
      </c>
      <c r="N10" s="20">
        <f>M10/L10*100</f>
        <v>100</v>
      </c>
      <c r="O10" s="27">
        <v>116</v>
      </c>
      <c r="P10" s="20">
        <v>117.1</v>
      </c>
      <c r="Q10" s="20">
        <f>P10/O10*100</f>
        <v>100.94827586206895</v>
      </c>
      <c r="R10" s="27">
        <v>405.6</v>
      </c>
      <c r="S10" s="20">
        <v>399.6</v>
      </c>
      <c r="T10" s="20">
        <f>S10/R10*100</f>
        <v>98.5207100591716</v>
      </c>
      <c r="U10" s="20"/>
      <c r="V10" s="20"/>
      <c r="W10" s="20" t="e">
        <f>V10/U10*100</f>
        <v>#DIV/0!</v>
      </c>
      <c r="X10" s="27">
        <v>320</v>
      </c>
      <c r="Y10" s="20">
        <v>334.4</v>
      </c>
      <c r="Z10" s="20">
        <f>Y10/X10*100</f>
        <v>104.5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11062.4</v>
      </c>
      <c r="AK10" s="20">
        <v>10912</v>
      </c>
      <c r="AL10" s="20">
        <f>AK10/AJ10*100</f>
        <v>98.6404396875904</v>
      </c>
      <c r="AM10" s="21">
        <v>2464.1</v>
      </c>
      <c r="AN10" s="20">
        <v>2464.1</v>
      </c>
      <c r="AO10" s="20">
        <f>AN10/AM10*100</f>
        <v>100</v>
      </c>
      <c r="AP10" s="21"/>
      <c r="AQ10" s="20"/>
      <c r="AR10" s="20" t="e">
        <f>AQ10/AP10*100</f>
        <v>#DIV/0!</v>
      </c>
      <c r="AS10" s="23">
        <v>15025.9</v>
      </c>
      <c r="AT10" s="23">
        <v>13609.1</v>
      </c>
      <c r="AU10" s="23">
        <f>AT10/AS10*100</f>
        <v>90.5709474973213</v>
      </c>
      <c r="AV10" s="24">
        <v>1633.5</v>
      </c>
      <c r="AW10" s="23">
        <v>1451.1</v>
      </c>
      <c r="AX10" s="23">
        <f>AW10/AV10*100</f>
        <v>88.8337924701561</v>
      </c>
      <c r="AY10" s="24">
        <v>1631.5</v>
      </c>
      <c r="AZ10" s="23">
        <v>1451.1</v>
      </c>
      <c r="BA10" s="23">
        <f aca="true" t="shared" si="2" ref="BA10:BA20">AZ10/AY10*100</f>
        <v>88.94269077536009</v>
      </c>
      <c r="BB10" s="23">
        <v>3067.5</v>
      </c>
      <c r="BC10" s="23">
        <v>2578.1</v>
      </c>
      <c r="BD10" s="23">
        <f>BC10/BB10*100</f>
        <v>84.04563977180113</v>
      </c>
      <c r="BE10" s="24">
        <v>8893.3</v>
      </c>
      <c r="BF10" s="23">
        <v>8449.5</v>
      </c>
      <c r="BG10" s="23">
        <f>BF10/BE10*100</f>
        <v>95.00972642326246</v>
      </c>
      <c r="BH10" s="24">
        <v>1310.7</v>
      </c>
      <c r="BI10" s="23">
        <v>1030.5</v>
      </c>
      <c r="BJ10" s="23">
        <f>BI10/BH10*100</f>
        <v>78.62211032272832</v>
      </c>
      <c r="BK10" s="23">
        <f aca="true" t="shared" si="3" ref="BK10:BK19">C10-AS10</f>
        <v>-960.1000000000004</v>
      </c>
      <c r="BL10" s="23">
        <f aca="true" t="shared" si="4" ref="BL10:BL19">D10-AT10</f>
        <v>1491.699999999999</v>
      </c>
      <c r="BM10" s="23">
        <f>BL10/BK10*100</f>
        <v>-155.3692323716278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23859.2</v>
      </c>
      <c r="D11" s="20">
        <f aca="true" t="shared" si="5" ref="D11:D19">G11+AK11</f>
        <v>23988.5</v>
      </c>
      <c r="E11" s="20">
        <f aca="true" t="shared" si="6" ref="E11:E19">D11/C11*100</f>
        <v>100.54192931866952</v>
      </c>
      <c r="F11" s="21">
        <v>3169.5</v>
      </c>
      <c r="G11" s="20">
        <v>3298.8</v>
      </c>
      <c r="H11" s="20">
        <f aca="true" t="shared" si="7" ref="H11:H19">G11/F11*100</f>
        <v>104.07950780880266</v>
      </c>
      <c r="I11" s="21">
        <v>303</v>
      </c>
      <c r="J11" s="20">
        <v>309.5</v>
      </c>
      <c r="K11" s="20">
        <f t="shared" si="1"/>
        <v>102.14521452145216</v>
      </c>
      <c r="L11" s="27">
        <v>11.4</v>
      </c>
      <c r="M11" s="20">
        <v>11.5</v>
      </c>
      <c r="N11" s="20">
        <f aca="true" t="shared" si="8" ref="N11:N19">M11/L11*100</f>
        <v>100.87719298245614</v>
      </c>
      <c r="O11" s="27">
        <v>211</v>
      </c>
      <c r="P11" s="20">
        <v>214.2</v>
      </c>
      <c r="Q11" s="20">
        <f aca="true" t="shared" si="9" ref="Q11:Q19">P11/O11*100</f>
        <v>101.51658767772511</v>
      </c>
      <c r="R11" s="27">
        <v>538.1</v>
      </c>
      <c r="S11" s="20">
        <v>548.2</v>
      </c>
      <c r="T11" s="20">
        <f>S11/R11*100</f>
        <v>101.87697454004831</v>
      </c>
      <c r="U11" s="20"/>
      <c r="V11" s="20"/>
      <c r="W11" s="20" t="e">
        <f aca="true" t="shared" si="10" ref="W11:W19">V11/U11*100</f>
        <v>#DIV/0!</v>
      </c>
      <c r="X11" s="27">
        <v>119.7</v>
      </c>
      <c r="Y11" s="20">
        <v>119.7</v>
      </c>
      <c r="Z11" s="20">
        <f aca="true" t="shared" si="11" ref="Z11:Z21">Y11/X11*100</f>
        <v>100</v>
      </c>
      <c r="AA11" s="27">
        <v>49.5</v>
      </c>
      <c r="AB11" s="20">
        <v>48.6</v>
      </c>
      <c r="AC11" s="20">
        <f>AB11/AA11*100</f>
        <v>98.18181818181819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20689.7</v>
      </c>
      <c r="AK11" s="20">
        <v>20689.7</v>
      </c>
      <c r="AL11" s="20">
        <f aca="true" t="shared" si="13" ref="AL11:AL19">AK11/AJ11*100</f>
        <v>100</v>
      </c>
      <c r="AM11" s="21">
        <v>2910.9</v>
      </c>
      <c r="AN11" s="20">
        <v>2910.9</v>
      </c>
      <c r="AO11" s="20">
        <f aca="true" t="shared" si="14" ref="AO11:AO19">AN11/AM11*100</f>
        <v>100</v>
      </c>
      <c r="AP11" s="21"/>
      <c r="AQ11" s="20"/>
      <c r="AR11" s="20" t="e">
        <f aca="true" t="shared" si="15" ref="AR11:AR19">AQ11/AP11*100</f>
        <v>#DIV/0!</v>
      </c>
      <c r="AS11" s="23">
        <v>26363.3</v>
      </c>
      <c r="AT11" s="23">
        <v>26060.7</v>
      </c>
      <c r="AU11" s="23">
        <f aca="true" t="shared" si="16" ref="AU11:AU19">AT11/AS11*100</f>
        <v>98.85219225210805</v>
      </c>
      <c r="AV11" s="25">
        <v>1677</v>
      </c>
      <c r="AW11" s="23">
        <v>1645.9</v>
      </c>
      <c r="AX11" s="23">
        <f aca="true" t="shared" si="17" ref="AX11:AX19">AW11/AV11*100</f>
        <v>98.14549791293979</v>
      </c>
      <c r="AY11" s="25">
        <v>1677</v>
      </c>
      <c r="AZ11" s="23">
        <v>1645.9</v>
      </c>
      <c r="BA11" s="23">
        <f t="shared" si="2"/>
        <v>98.14549791293979</v>
      </c>
      <c r="BB11" s="23">
        <v>7428.5</v>
      </c>
      <c r="BC11" s="23">
        <v>7335</v>
      </c>
      <c r="BD11" s="23">
        <f aca="true" t="shared" si="18" ref="BD11:BD19">BC11/BB11*100</f>
        <v>98.74133405128896</v>
      </c>
      <c r="BE11" s="24">
        <v>15245.9</v>
      </c>
      <c r="BF11" s="23">
        <v>15069.1</v>
      </c>
      <c r="BG11" s="23">
        <f aca="true" t="shared" si="19" ref="BG11:BG19">BF11/BE11*100</f>
        <v>98.84034396132732</v>
      </c>
      <c r="BH11" s="24">
        <v>1172.1</v>
      </c>
      <c r="BI11" s="23">
        <v>1172.1</v>
      </c>
      <c r="BJ11" s="23">
        <f aca="true" t="shared" si="20" ref="BJ11:BJ19">BI11/BH11*100</f>
        <v>100</v>
      </c>
      <c r="BK11" s="23">
        <f t="shared" si="3"/>
        <v>-2504.0999999999985</v>
      </c>
      <c r="BL11" s="23">
        <f t="shared" si="4"/>
        <v>-2072.2000000000007</v>
      </c>
      <c r="BM11" s="23">
        <f aca="true" t="shared" si="21" ref="BM11:BM19">BL11/BK11*100</f>
        <v>82.75228625054918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19649.800000000003</v>
      </c>
      <c r="D12" s="20">
        <f t="shared" si="5"/>
        <v>19792.6</v>
      </c>
      <c r="E12" s="20">
        <f t="shared" si="6"/>
        <v>100.72672495394353</v>
      </c>
      <c r="F12" s="21">
        <v>1350.4</v>
      </c>
      <c r="G12" s="20">
        <v>2032.1</v>
      </c>
      <c r="H12" s="20">
        <f t="shared" si="7"/>
        <v>150.48133886255923</v>
      </c>
      <c r="I12" s="21">
        <v>55</v>
      </c>
      <c r="J12" s="20">
        <v>63.4</v>
      </c>
      <c r="K12" s="20">
        <f t="shared" si="1"/>
        <v>115.27272727272727</v>
      </c>
      <c r="L12" s="27"/>
      <c r="M12" s="20"/>
      <c r="N12" s="20" t="e">
        <f t="shared" si="8"/>
        <v>#DIV/0!</v>
      </c>
      <c r="O12" s="27">
        <v>44</v>
      </c>
      <c r="P12" s="20">
        <v>51.8</v>
      </c>
      <c r="Q12" s="20">
        <f t="shared" si="9"/>
        <v>117.72727272727272</v>
      </c>
      <c r="R12" s="28">
        <v>262</v>
      </c>
      <c r="S12" s="20">
        <v>292.5</v>
      </c>
      <c r="T12" s="20">
        <f aca="true" t="shared" si="22" ref="T12:T19">S12/R12*100</f>
        <v>111.6412213740458</v>
      </c>
      <c r="U12" s="20"/>
      <c r="V12" s="20"/>
      <c r="W12" s="20" t="e">
        <f t="shared" si="10"/>
        <v>#DIV/0!</v>
      </c>
      <c r="X12" s="27">
        <v>244.3</v>
      </c>
      <c r="Y12" s="20">
        <v>391.8</v>
      </c>
      <c r="Z12" s="20">
        <f t="shared" si="11"/>
        <v>160.37658616455178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18299.4</v>
      </c>
      <c r="AK12" s="20">
        <v>17760.5</v>
      </c>
      <c r="AL12" s="20">
        <f t="shared" si="13"/>
        <v>97.05509470255855</v>
      </c>
      <c r="AM12" s="21">
        <v>1426.2</v>
      </c>
      <c r="AN12" s="20">
        <v>1426.2</v>
      </c>
      <c r="AO12" s="20">
        <f t="shared" si="14"/>
        <v>100</v>
      </c>
      <c r="AP12" s="21"/>
      <c r="AQ12" s="20"/>
      <c r="AR12" s="20" t="e">
        <f t="shared" si="15"/>
        <v>#DIV/0!</v>
      </c>
      <c r="AS12" s="23">
        <v>20529.9</v>
      </c>
      <c r="AT12" s="23">
        <v>19593.8</v>
      </c>
      <c r="AU12" s="23">
        <f t="shared" si="16"/>
        <v>95.44030901270828</v>
      </c>
      <c r="AV12" s="25">
        <v>1266.3</v>
      </c>
      <c r="AW12" s="23">
        <v>1243.9</v>
      </c>
      <c r="AX12" s="23">
        <f t="shared" si="17"/>
        <v>98.23106688778331</v>
      </c>
      <c r="AY12" s="24">
        <v>1266.3</v>
      </c>
      <c r="AZ12" s="23">
        <v>1243.9</v>
      </c>
      <c r="BA12" s="23">
        <f t="shared" si="2"/>
        <v>98.23106688778331</v>
      </c>
      <c r="BB12" s="23">
        <v>1375.6</v>
      </c>
      <c r="BC12" s="23">
        <v>1071.5</v>
      </c>
      <c r="BD12" s="23">
        <f t="shared" si="18"/>
        <v>77.89328293108461</v>
      </c>
      <c r="BE12" s="24">
        <v>7618.4</v>
      </c>
      <c r="BF12" s="23">
        <v>7099.6</v>
      </c>
      <c r="BG12" s="23">
        <f t="shared" si="19"/>
        <v>93.190171164549</v>
      </c>
      <c r="BH12" s="24">
        <v>10166.4</v>
      </c>
      <c r="BI12" s="23">
        <v>10076.5</v>
      </c>
      <c r="BJ12" s="23">
        <f t="shared" si="20"/>
        <v>99.11571451054454</v>
      </c>
      <c r="BK12" s="23">
        <f t="shared" si="3"/>
        <v>-880.0999999999985</v>
      </c>
      <c r="BL12" s="23">
        <f t="shared" si="4"/>
        <v>198.79999999999927</v>
      </c>
      <c r="BM12" s="23">
        <f t="shared" si="21"/>
        <v>-22.588342233837018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20654.699999999997</v>
      </c>
      <c r="D13" s="20">
        <f>SUM(G13,AK13)</f>
        <v>21129.100000000002</v>
      </c>
      <c r="E13" s="20">
        <f t="shared" si="6"/>
        <v>102.29681380024888</v>
      </c>
      <c r="F13" s="21">
        <v>3177.6</v>
      </c>
      <c r="G13" s="20">
        <v>3847.2</v>
      </c>
      <c r="H13" s="20">
        <f t="shared" si="7"/>
        <v>121.07250755287009</v>
      </c>
      <c r="I13" s="21">
        <v>45</v>
      </c>
      <c r="J13" s="20">
        <v>47.6</v>
      </c>
      <c r="K13" s="20">
        <f t="shared" si="1"/>
        <v>105.77777777777777</v>
      </c>
      <c r="L13" s="27">
        <v>35.7</v>
      </c>
      <c r="M13" s="20">
        <v>35.7</v>
      </c>
      <c r="N13" s="20">
        <f t="shared" si="8"/>
        <v>100</v>
      </c>
      <c r="O13" s="27">
        <v>59</v>
      </c>
      <c r="P13" s="20">
        <v>73</v>
      </c>
      <c r="Q13" s="20">
        <f t="shared" si="9"/>
        <v>123.72881355932203</v>
      </c>
      <c r="R13" s="27">
        <v>346</v>
      </c>
      <c r="S13" s="20">
        <v>356.1</v>
      </c>
      <c r="T13" s="20">
        <f t="shared" si="22"/>
        <v>102.91907514450868</v>
      </c>
      <c r="U13" s="20"/>
      <c r="V13" s="20"/>
      <c r="W13" s="20" t="e">
        <f t="shared" si="10"/>
        <v>#DIV/0!</v>
      </c>
      <c r="X13" s="27">
        <v>262</v>
      </c>
      <c r="Y13" s="20">
        <v>262.7</v>
      </c>
      <c r="Z13" s="20">
        <f t="shared" si="11"/>
        <v>100.26717557251908</v>
      </c>
      <c r="AA13" s="27">
        <v>4.3</v>
      </c>
      <c r="AB13" s="20">
        <v>5.7</v>
      </c>
      <c r="AC13" s="20">
        <f t="shared" si="23"/>
        <v>132.55813953488374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17477.1</v>
      </c>
      <c r="AK13" s="20">
        <v>17281.9</v>
      </c>
      <c r="AL13" s="20">
        <f t="shared" si="13"/>
        <v>98.88310989809523</v>
      </c>
      <c r="AM13" s="21">
        <v>1632.9</v>
      </c>
      <c r="AN13" s="20">
        <v>1632.9</v>
      </c>
      <c r="AO13" s="20">
        <f t="shared" si="14"/>
        <v>100</v>
      </c>
      <c r="AP13" s="21"/>
      <c r="AQ13" s="20"/>
      <c r="AR13" s="20" t="e">
        <f t="shared" si="15"/>
        <v>#DIV/0!</v>
      </c>
      <c r="AS13" s="23">
        <v>21399.7</v>
      </c>
      <c r="AT13" s="23">
        <v>21100.5</v>
      </c>
      <c r="AU13" s="23">
        <f t="shared" si="16"/>
        <v>98.60184955863866</v>
      </c>
      <c r="AV13" s="25">
        <v>1233.3</v>
      </c>
      <c r="AW13" s="23">
        <v>1214.3</v>
      </c>
      <c r="AX13" s="23">
        <f t="shared" si="17"/>
        <v>98.4594178221033</v>
      </c>
      <c r="AY13" s="25">
        <v>1233.3</v>
      </c>
      <c r="AZ13" s="23">
        <v>1214.3</v>
      </c>
      <c r="BA13" s="23">
        <f t="shared" si="2"/>
        <v>98.4594178221033</v>
      </c>
      <c r="BB13" s="23">
        <v>7016.3</v>
      </c>
      <c r="BC13" s="23">
        <v>6777.4</v>
      </c>
      <c r="BD13" s="23">
        <f t="shared" si="18"/>
        <v>96.59507147641919</v>
      </c>
      <c r="BE13" s="24">
        <v>12197</v>
      </c>
      <c r="BF13" s="23">
        <v>12155.8</v>
      </c>
      <c r="BG13" s="23">
        <f t="shared" si="19"/>
        <v>99.66221201934901</v>
      </c>
      <c r="BH13" s="24">
        <v>847.6</v>
      </c>
      <c r="BI13" s="23">
        <v>847.6</v>
      </c>
      <c r="BJ13" s="23">
        <f t="shared" si="20"/>
        <v>100</v>
      </c>
      <c r="BK13" s="23">
        <f t="shared" si="3"/>
        <v>-745.0000000000036</v>
      </c>
      <c r="BL13" s="23">
        <f t="shared" si="4"/>
        <v>28.600000000002183</v>
      </c>
      <c r="BM13" s="23">
        <f>BL13/BK13*100</f>
        <v>-3.8389261744969185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46487</v>
      </c>
      <c r="D14" s="20">
        <f t="shared" si="5"/>
        <v>42361</v>
      </c>
      <c r="E14" s="20">
        <f t="shared" si="6"/>
        <v>91.12440036999591</v>
      </c>
      <c r="F14" s="21">
        <v>6145.8</v>
      </c>
      <c r="G14" s="20">
        <v>6835.4</v>
      </c>
      <c r="H14" s="20">
        <f t="shared" si="7"/>
        <v>111.22067102736828</v>
      </c>
      <c r="I14" s="21">
        <v>1400</v>
      </c>
      <c r="J14" s="20">
        <v>1524.8</v>
      </c>
      <c r="K14" s="20">
        <f t="shared" si="1"/>
        <v>108.91428571428573</v>
      </c>
      <c r="L14" s="27">
        <v>8</v>
      </c>
      <c r="M14" s="20">
        <v>8.1</v>
      </c>
      <c r="N14" s="20">
        <f t="shared" si="8"/>
        <v>101.25</v>
      </c>
      <c r="O14" s="27">
        <v>1487</v>
      </c>
      <c r="P14" s="20">
        <v>1533</v>
      </c>
      <c r="Q14" s="20">
        <f t="shared" si="9"/>
        <v>103.093476798924</v>
      </c>
      <c r="R14" s="27">
        <v>1076</v>
      </c>
      <c r="S14" s="20">
        <v>1157.4</v>
      </c>
      <c r="T14" s="20">
        <f t="shared" si="22"/>
        <v>107.5650557620818</v>
      </c>
      <c r="U14" s="20"/>
      <c r="V14" s="20"/>
      <c r="W14" s="20" t="e">
        <f t="shared" si="10"/>
        <v>#DIV/0!</v>
      </c>
      <c r="X14" s="27">
        <v>260</v>
      </c>
      <c r="Y14" s="20">
        <v>285.5</v>
      </c>
      <c r="Z14" s="20">
        <f t="shared" si="11"/>
        <v>109.80769230769232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40341.2</v>
      </c>
      <c r="AK14" s="20">
        <v>35525.6</v>
      </c>
      <c r="AL14" s="20">
        <f t="shared" si="13"/>
        <v>88.06282411033881</v>
      </c>
      <c r="AM14" s="21">
        <v>5872.4</v>
      </c>
      <c r="AN14" s="20">
        <v>5872.4</v>
      </c>
      <c r="AO14" s="20">
        <f t="shared" si="14"/>
        <v>100</v>
      </c>
      <c r="AP14" s="21"/>
      <c r="AQ14" s="20"/>
      <c r="AR14" s="20" t="e">
        <f t="shared" si="15"/>
        <v>#DIV/0!</v>
      </c>
      <c r="AS14" s="23">
        <v>48388.9</v>
      </c>
      <c r="AT14" s="23">
        <v>42817.2</v>
      </c>
      <c r="AU14" s="23">
        <f t="shared" si="16"/>
        <v>88.4855824372945</v>
      </c>
      <c r="AV14" s="25">
        <v>2586.9</v>
      </c>
      <c r="AW14" s="23">
        <v>2558.6</v>
      </c>
      <c r="AX14" s="23">
        <f t="shared" si="17"/>
        <v>98.90602651822644</v>
      </c>
      <c r="AY14" s="24">
        <v>2586.9</v>
      </c>
      <c r="AZ14" s="23">
        <v>2558.6</v>
      </c>
      <c r="BA14" s="23">
        <f t="shared" si="2"/>
        <v>98.90602651822644</v>
      </c>
      <c r="BB14" s="23">
        <v>8408.8</v>
      </c>
      <c r="BC14" s="23">
        <v>8289.1</v>
      </c>
      <c r="BD14" s="23">
        <f t="shared" si="18"/>
        <v>98.576491294834</v>
      </c>
      <c r="BE14" s="24">
        <v>35821.9</v>
      </c>
      <c r="BF14" s="23">
        <v>30409.1</v>
      </c>
      <c r="BG14" s="23">
        <f t="shared" si="19"/>
        <v>84.88969038493211</v>
      </c>
      <c r="BH14" s="24">
        <v>1310.1</v>
      </c>
      <c r="BI14" s="23">
        <v>1299.2</v>
      </c>
      <c r="BJ14" s="23">
        <f t="shared" si="20"/>
        <v>99.16800244256164</v>
      </c>
      <c r="BK14" s="23">
        <f t="shared" si="3"/>
        <v>-1901.9000000000015</v>
      </c>
      <c r="BL14" s="23">
        <f t="shared" si="4"/>
        <v>-456.1999999999971</v>
      </c>
      <c r="BM14" s="23">
        <f t="shared" si="21"/>
        <v>23.986539776013288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9638.3</v>
      </c>
      <c r="D15" s="20">
        <f t="shared" si="5"/>
        <v>9982.4</v>
      </c>
      <c r="E15" s="20">
        <f t="shared" si="6"/>
        <v>103.5701316622226</v>
      </c>
      <c r="F15" s="21">
        <v>1805</v>
      </c>
      <c r="G15" s="20">
        <v>2149.1</v>
      </c>
      <c r="H15" s="20">
        <f t="shared" si="7"/>
        <v>119.06371191135734</v>
      </c>
      <c r="I15" s="21">
        <v>36</v>
      </c>
      <c r="J15" s="20">
        <v>40.1</v>
      </c>
      <c r="K15" s="20">
        <f t="shared" si="1"/>
        <v>111.38888888888889</v>
      </c>
      <c r="L15" s="27">
        <v>4</v>
      </c>
      <c r="M15" s="20">
        <v>4</v>
      </c>
      <c r="N15" s="20">
        <f t="shared" si="8"/>
        <v>100</v>
      </c>
      <c r="O15" s="27">
        <v>72</v>
      </c>
      <c r="P15" s="20">
        <v>106.8</v>
      </c>
      <c r="Q15" s="20">
        <f t="shared" si="9"/>
        <v>148.33333333333334</v>
      </c>
      <c r="R15" s="27">
        <v>325</v>
      </c>
      <c r="S15" s="20">
        <v>354.3</v>
      </c>
      <c r="T15" s="20">
        <f t="shared" si="22"/>
        <v>109.01538461538462</v>
      </c>
      <c r="U15" s="20"/>
      <c r="V15" s="20"/>
      <c r="W15" s="20" t="e">
        <f t="shared" si="10"/>
        <v>#DIV/0!</v>
      </c>
      <c r="X15" s="27">
        <v>475.6</v>
      </c>
      <c r="Y15" s="20">
        <v>566.4</v>
      </c>
      <c r="Z15" s="20">
        <f t="shared" si="11"/>
        <v>119.09167367535743</v>
      </c>
      <c r="AA15" s="27">
        <v>35</v>
      </c>
      <c r="AB15" s="29">
        <v>37.9</v>
      </c>
      <c r="AC15" s="20">
        <f t="shared" si="23"/>
        <v>108.28571428571428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7833.3</v>
      </c>
      <c r="AK15" s="20">
        <v>7833.3</v>
      </c>
      <c r="AL15" s="20">
        <f t="shared" si="13"/>
        <v>100</v>
      </c>
      <c r="AM15" s="21">
        <v>1795.6</v>
      </c>
      <c r="AN15" s="20">
        <v>1795.6</v>
      </c>
      <c r="AO15" s="20">
        <f t="shared" si="14"/>
        <v>100</v>
      </c>
      <c r="AP15" s="21"/>
      <c r="AQ15" s="20"/>
      <c r="AR15" s="20" t="e">
        <f t="shared" si="15"/>
        <v>#DIV/0!</v>
      </c>
      <c r="AS15" s="23">
        <v>10096.1</v>
      </c>
      <c r="AT15" s="23">
        <v>9977.2</v>
      </c>
      <c r="AU15" s="23">
        <f t="shared" si="16"/>
        <v>98.82231752855063</v>
      </c>
      <c r="AV15" s="25">
        <v>1560.2</v>
      </c>
      <c r="AW15" s="23">
        <v>1526.7</v>
      </c>
      <c r="AX15" s="23">
        <f t="shared" si="17"/>
        <v>97.85283937956673</v>
      </c>
      <c r="AY15" s="24">
        <v>1558.2</v>
      </c>
      <c r="AZ15" s="23">
        <v>1526.7</v>
      </c>
      <c r="BA15" s="23">
        <f t="shared" si="2"/>
        <v>97.97843665768194</v>
      </c>
      <c r="BB15" s="23">
        <v>6816.4</v>
      </c>
      <c r="BC15" s="23">
        <v>6755.6</v>
      </c>
      <c r="BD15" s="23">
        <f t="shared" si="18"/>
        <v>99.10803356610529</v>
      </c>
      <c r="BE15" s="24">
        <v>701.5</v>
      </c>
      <c r="BF15" s="23">
        <v>685.5</v>
      </c>
      <c r="BG15" s="23">
        <f t="shared" si="19"/>
        <v>97.7191732002851</v>
      </c>
      <c r="BH15" s="24">
        <v>894.3</v>
      </c>
      <c r="BI15" s="23">
        <v>887.4</v>
      </c>
      <c r="BJ15" s="23">
        <f t="shared" si="20"/>
        <v>99.22844682992285</v>
      </c>
      <c r="BK15" s="23">
        <f t="shared" si="3"/>
        <v>-457.8000000000011</v>
      </c>
      <c r="BL15" s="23">
        <f t="shared" si="4"/>
        <v>5.199999999998909</v>
      </c>
      <c r="BM15" s="23">
        <f t="shared" si="21"/>
        <v>-1.1358671909128215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7223</v>
      </c>
      <c r="D16" s="20">
        <f t="shared" si="5"/>
        <v>8428</v>
      </c>
      <c r="E16" s="20">
        <f t="shared" si="6"/>
        <v>116.68281877336287</v>
      </c>
      <c r="F16" s="21">
        <v>1723.4</v>
      </c>
      <c r="G16" s="20">
        <v>2928.4</v>
      </c>
      <c r="H16" s="20">
        <f t="shared" si="7"/>
        <v>169.91992572821167</v>
      </c>
      <c r="I16" s="21">
        <v>34</v>
      </c>
      <c r="J16" s="20">
        <v>39.4</v>
      </c>
      <c r="K16" s="20">
        <f t="shared" si="1"/>
        <v>115.88235294117646</v>
      </c>
      <c r="L16" s="27"/>
      <c r="M16" s="20"/>
      <c r="N16" s="20" t="e">
        <f t="shared" si="8"/>
        <v>#DIV/0!</v>
      </c>
      <c r="O16" s="27">
        <v>12</v>
      </c>
      <c r="P16" s="20">
        <v>15.7</v>
      </c>
      <c r="Q16" s="20">
        <f t="shared" si="9"/>
        <v>130.83333333333334</v>
      </c>
      <c r="R16" s="27">
        <v>256</v>
      </c>
      <c r="S16" s="20">
        <v>265.7</v>
      </c>
      <c r="T16" s="20">
        <f t="shared" si="22"/>
        <v>103.7890625</v>
      </c>
      <c r="U16" s="20"/>
      <c r="V16" s="20"/>
      <c r="W16" s="20" t="e">
        <f t="shared" si="10"/>
        <v>#DIV/0!</v>
      </c>
      <c r="X16" s="27">
        <v>127</v>
      </c>
      <c r="Y16" s="20">
        <v>155.3</v>
      </c>
      <c r="Z16" s="20">
        <f t="shared" si="11"/>
        <v>122.28346456692914</v>
      </c>
      <c r="AA16" s="27">
        <v>98.5</v>
      </c>
      <c r="AB16" s="20">
        <v>99.5</v>
      </c>
      <c r="AC16" s="20">
        <f t="shared" si="23"/>
        <v>101.01522842639594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5499.6</v>
      </c>
      <c r="AK16" s="20">
        <v>5499.6</v>
      </c>
      <c r="AL16" s="20">
        <f t="shared" si="13"/>
        <v>100</v>
      </c>
      <c r="AM16" s="21">
        <v>1448</v>
      </c>
      <c r="AN16" s="20">
        <v>1448</v>
      </c>
      <c r="AO16" s="20">
        <f t="shared" si="14"/>
        <v>100</v>
      </c>
      <c r="AP16" s="21"/>
      <c r="AQ16" s="20"/>
      <c r="AR16" s="20" t="e">
        <f t="shared" si="15"/>
        <v>#DIV/0!</v>
      </c>
      <c r="AS16" s="23">
        <v>7655.3</v>
      </c>
      <c r="AT16" s="23">
        <v>7558.6</v>
      </c>
      <c r="AU16" s="23">
        <f t="shared" si="16"/>
        <v>98.73682285475422</v>
      </c>
      <c r="AV16" s="25">
        <v>1678.5</v>
      </c>
      <c r="AW16" s="23">
        <v>1648.1</v>
      </c>
      <c r="AX16" s="23">
        <f t="shared" si="17"/>
        <v>98.18885910038725</v>
      </c>
      <c r="AY16" s="24">
        <v>1676.5</v>
      </c>
      <c r="AZ16" s="23">
        <v>1648.1</v>
      </c>
      <c r="BA16" s="23">
        <f t="shared" si="2"/>
        <v>98.30599463167312</v>
      </c>
      <c r="BB16" s="23">
        <v>3738.5</v>
      </c>
      <c r="BC16" s="23">
        <v>3704.8</v>
      </c>
      <c r="BD16" s="23">
        <f t="shared" si="18"/>
        <v>99.09856894476394</v>
      </c>
      <c r="BE16" s="24">
        <v>1265.2</v>
      </c>
      <c r="BF16" s="23">
        <v>1239.5</v>
      </c>
      <c r="BG16" s="23">
        <f t="shared" si="19"/>
        <v>97.96870060069554</v>
      </c>
      <c r="BH16" s="24">
        <v>869.4</v>
      </c>
      <c r="BI16" s="23">
        <v>863.5</v>
      </c>
      <c r="BJ16" s="23">
        <f t="shared" si="20"/>
        <v>99.32137106050149</v>
      </c>
      <c r="BK16" s="23">
        <f t="shared" si="3"/>
        <v>-432.3000000000002</v>
      </c>
      <c r="BL16" s="23">
        <f t="shared" si="4"/>
        <v>869.3999999999996</v>
      </c>
      <c r="BM16" s="23">
        <f t="shared" si="21"/>
        <v>-201.11034004163758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18784.1</v>
      </c>
      <c r="D17" s="20">
        <f t="shared" si="5"/>
        <v>18440.5</v>
      </c>
      <c r="E17" s="20">
        <f t="shared" si="6"/>
        <v>98.17079338376607</v>
      </c>
      <c r="F17" s="21">
        <v>2142</v>
      </c>
      <c r="G17" s="20">
        <v>2541.5</v>
      </c>
      <c r="H17" s="20">
        <f t="shared" si="7"/>
        <v>118.65079365079364</v>
      </c>
      <c r="I17" s="21">
        <v>70</v>
      </c>
      <c r="J17" s="20">
        <v>90.3</v>
      </c>
      <c r="K17" s="20">
        <f t="shared" si="1"/>
        <v>129</v>
      </c>
      <c r="L17" s="27"/>
      <c r="M17" s="20"/>
      <c r="N17" s="20" t="e">
        <f t="shared" si="8"/>
        <v>#DIV/0!</v>
      </c>
      <c r="O17" s="27">
        <v>131</v>
      </c>
      <c r="P17" s="20">
        <v>68.5</v>
      </c>
      <c r="Q17" s="20">
        <f t="shared" si="9"/>
        <v>52.29007633587786</v>
      </c>
      <c r="R17" s="27">
        <v>355</v>
      </c>
      <c r="S17" s="20">
        <v>267.4</v>
      </c>
      <c r="T17" s="20">
        <f t="shared" si="22"/>
        <v>75.32394366197182</v>
      </c>
      <c r="U17" s="20"/>
      <c r="V17" s="20"/>
      <c r="W17" s="20" t="e">
        <f t="shared" si="10"/>
        <v>#DIV/0!</v>
      </c>
      <c r="X17" s="27">
        <v>67</v>
      </c>
      <c r="Y17" s="20">
        <v>147.4</v>
      </c>
      <c r="Z17" s="20">
        <f t="shared" si="11"/>
        <v>220.00000000000003</v>
      </c>
      <c r="AA17" s="27">
        <v>43.8</v>
      </c>
      <c r="AB17" s="20">
        <v>40.2</v>
      </c>
      <c r="AC17" s="20">
        <f t="shared" si="23"/>
        <v>91.78082191780823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16642.1</v>
      </c>
      <c r="AK17" s="20">
        <v>15899</v>
      </c>
      <c r="AL17" s="20">
        <f t="shared" si="13"/>
        <v>95.53481832220695</v>
      </c>
      <c r="AM17" s="21">
        <v>1476.3</v>
      </c>
      <c r="AN17" s="20">
        <v>1476.3</v>
      </c>
      <c r="AO17" s="20">
        <f t="shared" si="14"/>
        <v>100</v>
      </c>
      <c r="AP17" s="21"/>
      <c r="AQ17" s="20"/>
      <c r="AR17" s="20" t="e">
        <f t="shared" si="15"/>
        <v>#DIV/0!</v>
      </c>
      <c r="AS17" s="23">
        <v>21442.6</v>
      </c>
      <c r="AT17" s="23">
        <v>19742.2</v>
      </c>
      <c r="AU17" s="23">
        <f t="shared" si="16"/>
        <v>92.06999151222334</v>
      </c>
      <c r="AV17" s="25">
        <v>1233.2</v>
      </c>
      <c r="AW17" s="23">
        <v>1213</v>
      </c>
      <c r="AX17" s="23">
        <f t="shared" si="17"/>
        <v>98.36198507946806</v>
      </c>
      <c r="AY17" s="24">
        <v>1233.2</v>
      </c>
      <c r="AZ17" s="23">
        <v>1213</v>
      </c>
      <c r="BA17" s="23">
        <f t="shared" si="2"/>
        <v>98.36198507946806</v>
      </c>
      <c r="BB17" s="23">
        <v>3456.1</v>
      </c>
      <c r="BC17" s="23">
        <v>2656.1</v>
      </c>
      <c r="BD17" s="23">
        <f t="shared" si="18"/>
        <v>76.85252162842511</v>
      </c>
      <c r="BE17" s="24">
        <v>15222.6</v>
      </c>
      <c r="BF17" s="23">
        <v>14358.5</v>
      </c>
      <c r="BG17" s="23">
        <f t="shared" si="19"/>
        <v>94.32357153180139</v>
      </c>
      <c r="BH17" s="24">
        <v>1373.8</v>
      </c>
      <c r="BI17" s="23">
        <v>1358.7</v>
      </c>
      <c r="BJ17" s="23">
        <f t="shared" si="20"/>
        <v>98.90085893143107</v>
      </c>
      <c r="BK17" s="23">
        <f t="shared" si="3"/>
        <v>-2658.5</v>
      </c>
      <c r="BL17" s="23">
        <f t="shared" si="4"/>
        <v>-1301.7000000000007</v>
      </c>
      <c r="BM17" s="23">
        <f t="shared" si="21"/>
        <v>48.96370133533951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10430.3</v>
      </c>
      <c r="D18" s="20">
        <f t="shared" si="5"/>
        <v>11030.1</v>
      </c>
      <c r="E18" s="20">
        <f t="shared" si="6"/>
        <v>105.7505536753497</v>
      </c>
      <c r="F18" s="21">
        <v>1702.4</v>
      </c>
      <c r="G18" s="20">
        <v>2393.1</v>
      </c>
      <c r="H18" s="20">
        <f t="shared" si="7"/>
        <v>140.57213345864662</v>
      </c>
      <c r="I18" s="21">
        <v>46</v>
      </c>
      <c r="J18" s="20">
        <v>54</v>
      </c>
      <c r="K18" s="20">
        <f t="shared" si="1"/>
        <v>117.3913043478261</v>
      </c>
      <c r="L18" s="27">
        <v>12.6</v>
      </c>
      <c r="M18" s="20">
        <v>12.7</v>
      </c>
      <c r="N18" s="20">
        <f t="shared" si="8"/>
        <v>100.79365079365078</v>
      </c>
      <c r="O18" s="27">
        <v>78</v>
      </c>
      <c r="P18" s="20">
        <v>98.7</v>
      </c>
      <c r="Q18" s="20">
        <f t="shared" si="9"/>
        <v>126.53846153846153</v>
      </c>
      <c r="R18" s="27">
        <v>281</v>
      </c>
      <c r="S18" s="20">
        <v>321.5</v>
      </c>
      <c r="T18" s="20">
        <f t="shared" si="22"/>
        <v>114.41281138790036</v>
      </c>
      <c r="U18" s="20"/>
      <c r="V18" s="20"/>
      <c r="W18" s="20" t="e">
        <f t="shared" si="10"/>
        <v>#DIV/0!</v>
      </c>
      <c r="X18" s="27">
        <v>551.4</v>
      </c>
      <c r="Y18" s="20">
        <v>688.6</v>
      </c>
      <c r="Z18" s="20">
        <f t="shared" si="11"/>
        <v>124.88211824446864</v>
      </c>
      <c r="AA18" s="27">
        <v>33.4</v>
      </c>
      <c r="AB18" s="20">
        <v>34.1</v>
      </c>
      <c r="AC18" s="20">
        <f t="shared" si="23"/>
        <v>102.09580838323353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8727.9</v>
      </c>
      <c r="AK18" s="20">
        <v>8637</v>
      </c>
      <c r="AL18" s="20">
        <f t="shared" si="13"/>
        <v>98.95851235692436</v>
      </c>
      <c r="AM18" s="21">
        <v>2139.7</v>
      </c>
      <c r="AN18" s="20">
        <v>2139.7</v>
      </c>
      <c r="AO18" s="20">
        <f t="shared" si="14"/>
        <v>100</v>
      </c>
      <c r="AP18" s="21"/>
      <c r="AQ18" s="20"/>
      <c r="AR18" s="20" t="e">
        <f t="shared" si="15"/>
        <v>#DIV/0!</v>
      </c>
      <c r="AS18" s="23">
        <v>10845.6</v>
      </c>
      <c r="AT18" s="23">
        <v>10597.4</v>
      </c>
      <c r="AU18" s="23">
        <f t="shared" si="16"/>
        <v>97.71151434683189</v>
      </c>
      <c r="AV18" s="25">
        <v>1642.4</v>
      </c>
      <c r="AW18" s="23">
        <v>1618.7</v>
      </c>
      <c r="AX18" s="23">
        <f t="shared" si="17"/>
        <v>98.55698977106672</v>
      </c>
      <c r="AY18" s="24">
        <v>1640.4</v>
      </c>
      <c r="AZ18" s="23">
        <v>1618.7</v>
      </c>
      <c r="BA18" s="23">
        <f t="shared" si="2"/>
        <v>98.67715191416727</v>
      </c>
      <c r="BB18" s="23">
        <v>6394</v>
      </c>
      <c r="BC18" s="23">
        <v>6298.2</v>
      </c>
      <c r="BD18" s="23">
        <f t="shared" si="18"/>
        <v>98.50172036284016</v>
      </c>
      <c r="BE18" s="24">
        <v>1642.3</v>
      </c>
      <c r="BF18" s="23">
        <v>1548.4</v>
      </c>
      <c r="BG18" s="23">
        <f t="shared" si="19"/>
        <v>94.28240881690313</v>
      </c>
      <c r="BH18" s="24">
        <v>950.4</v>
      </c>
      <c r="BI18" s="23">
        <v>915.9</v>
      </c>
      <c r="BJ18" s="23">
        <f t="shared" si="20"/>
        <v>96.3699494949495</v>
      </c>
      <c r="BK18" s="23">
        <f t="shared" si="3"/>
        <v>-415.3000000000011</v>
      </c>
      <c r="BL18" s="23">
        <f t="shared" si="4"/>
        <v>432.7000000000007</v>
      </c>
      <c r="BM18" s="23">
        <f t="shared" si="21"/>
        <v>-104.18974235492404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7059.4</v>
      </c>
      <c r="D19" s="20">
        <f t="shared" si="5"/>
        <v>8588</v>
      </c>
      <c r="E19" s="20">
        <f t="shared" si="6"/>
        <v>121.65339830580504</v>
      </c>
      <c r="F19" s="21">
        <v>756.2</v>
      </c>
      <c r="G19" s="20">
        <v>2284.8</v>
      </c>
      <c r="H19" s="20">
        <f t="shared" si="7"/>
        <v>302.14229039936527</v>
      </c>
      <c r="I19" s="21">
        <v>8</v>
      </c>
      <c r="J19" s="20">
        <v>11.2</v>
      </c>
      <c r="K19" s="20">
        <f t="shared" si="1"/>
        <v>140</v>
      </c>
      <c r="L19" s="27">
        <v>6.1</v>
      </c>
      <c r="M19" s="20">
        <v>6.1</v>
      </c>
      <c r="N19" s="20">
        <f t="shared" si="8"/>
        <v>100</v>
      </c>
      <c r="O19" s="27">
        <v>28</v>
      </c>
      <c r="P19" s="20">
        <v>31.2</v>
      </c>
      <c r="Q19" s="20">
        <f t="shared" si="9"/>
        <v>111.42857142857143</v>
      </c>
      <c r="R19" s="27">
        <v>129.2</v>
      </c>
      <c r="S19" s="20">
        <v>137.3</v>
      </c>
      <c r="T19" s="20">
        <f t="shared" si="22"/>
        <v>106.26934984520126</v>
      </c>
      <c r="U19" s="20"/>
      <c r="V19" s="20"/>
      <c r="W19" s="20" t="e">
        <f t="shared" si="10"/>
        <v>#DIV/0!</v>
      </c>
      <c r="X19" s="27">
        <v>264</v>
      </c>
      <c r="Y19" s="20">
        <v>264.2</v>
      </c>
      <c r="Z19" s="20">
        <f t="shared" si="11"/>
        <v>100.07575757575758</v>
      </c>
      <c r="AA19" s="27">
        <v>8.6</v>
      </c>
      <c r="AB19" s="20">
        <v>8.7</v>
      </c>
      <c r="AC19" s="20">
        <f t="shared" si="23"/>
        <v>101.16279069767442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6303.2</v>
      </c>
      <c r="AK19" s="20">
        <v>6303.2</v>
      </c>
      <c r="AL19" s="20">
        <f t="shared" si="13"/>
        <v>100</v>
      </c>
      <c r="AM19" s="21">
        <v>882.7</v>
      </c>
      <c r="AN19" s="20">
        <v>882.7</v>
      </c>
      <c r="AO19" s="20">
        <f t="shared" si="14"/>
        <v>100</v>
      </c>
      <c r="AP19" s="21"/>
      <c r="AQ19" s="20"/>
      <c r="AR19" s="20" t="e">
        <f t="shared" si="15"/>
        <v>#DIV/0!</v>
      </c>
      <c r="AS19" s="23">
        <v>8151.6</v>
      </c>
      <c r="AT19" s="23">
        <v>7924.5</v>
      </c>
      <c r="AU19" s="23">
        <f t="shared" si="16"/>
        <v>97.21404386868835</v>
      </c>
      <c r="AV19" s="25">
        <v>1275.3</v>
      </c>
      <c r="AW19" s="23">
        <v>1231.8</v>
      </c>
      <c r="AX19" s="23">
        <f t="shared" si="17"/>
        <v>96.58903787344154</v>
      </c>
      <c r="AY19" s="24">
        <v>1273.3</v>
      </c>
      <c r="AZ19" s="23">
        <v>1231.8</v>
      </c>
      <c r="BA19" s="23">
        <f t="shared" si="2"/>
        <v>96.74075237571664</v>
      </c>
      <c r="BB19" s="23">
        <v>1488.1</v>
      </c>
      <c r="BC19" s="23">
        <v>1305.6</v>
      </c>
      <c r="BD19" s="23">
        <f t="shared" si="18"/>
        <v>87.73603924467442</v>
      </c>
      <c r="BE19" s="24">
        <v>4913.3</v>
      </c>
      <c r="BF19" s="23">
        <v>4913.3</v>
      </c>
      <c r="BG19" s="23">
        <f t="shared" si="19"/>
        <v>100</v>
      </c>
      <c r="BH19" s="24">
        <v>370.8</v>
      </c>
      <c r="BI19" s="23">
        <v>370.9</v>
      </c>
      <c r="BJ19" s="23">
        <f t="shared" si="20"/>
        <v>100.02696871628909</v>
      </c>
      <c r="BK19" s="23">
        <f t="shared" si="3"/>
        <v>-1092.2000000000007</v>
      </c>
      <c r="BL19" s="23">
        <f t="shared" si="4"/>
        <v>663.5</v>
      </c>
      <c r="BM19" s="23">
        <f t="shared" si="21"/>
        <v>-60.748947079289465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177851.59999999998</v>
      </c>
      <c r="D20" s="19">
        <f>SUM(D10:D19)</f>
        <v>178841</v>
      </c>
      <c r="E20" s="22">
        <f>D20/C20*100</f>
        <v>100.55630649372848</v>
      </c>
      <c r="F20" s="22">
        <f>SUM(F10:F19)</f>
        <v>24975.700000000004</v>
      </c>
      <c r="G20" s="22">
        <f>SUM(G10:G19)</f>
        <v>32499.2</v>
      </c>
      <c r="H20" s="22">
        <f>G20/F20*100</f>
        <v>130.12327982799277</v>
      </c>
      <c r="I20" s="22">
        <f>SUM(I10:I19)</f>
        <v>2044</v>
      </c>
      <c r="J20" s="22">
        <f>SUM(J10:J19)</f>
        <v>2228.7999999999997</v>
      </c>
      <c r="K20" s="20">
        <f t="shared" si="1"/>
        <v>109.04109589041096</v>
      </c>
      <c r="L20" s="22">
        <f>SUM(L10:L19)</f>
        <v>78.1</v>
      </c>
      <c r="M20" s="22">
        <f>SUM(M10:M19)</f>
        <v>78.39999999999999</v>
      </c>
      <c r="N20" s="22">
        <f>M20/L20*100</f>
        <v>100.38412291933419</v>
      </c>
      <c r="O20" s="22">
        <f>SUM(O10:O19)</f>
        <v>2238</v>
      </c>
      <c r="P20" s="22">
        <f>SUM(P10:P19)</f>
        <v>2309.9999999999995</v>
      </c>
      <c r="Q20" s="22">
        <f>P20/O20*100</f>
        <v>103.21715817694368</v>
      </c>
      <c r="R20" s="22">
        <f>SUM(R10:R19)</f>
        <v>3973.8999999999996</v>
      </c>
      <c r="S20" s="22">
        <f>SUM(S10:S19)</f>
        <v>4100</v>
      </c>
      <c r="T20" s="22">
        <f>S20/R20*100</f>
        <v>103.1732051636931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2691</v>
      </c>
      <c r="Y20" s="22">
        <f>SUM(Y10:Y19)</f>
        <v>3216</v>
      </c>
      <c r="Z20" s="20">
        <f t="shared" si="11"/>
        <v>119.50947603121516</v>
      </c>
      <c r="AA20" s="22">
        <f>SUM(AA10:AA19)</f>
        <v>273.1</v>
      </c>
      <c r="AB20" s="22">
        <f>SUM(AB10:AB19)</f>
        <v>274.7</v>
      </c>
      <c r="AC20" s="20">
        <f t="shared" si="23"/>
        <v>100.58586598315632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152875.90000000002</v>
      </c>
      <c r="AK20" s="22">
        <f>SUM(AK10:AK19)</f>
        <v>146341.80000000005</v>
      </c>
      <c r="AL20" s="22">
        <f>AK20/AJ20*100</f>
        <v>95.72587961869728</v>
      </c>
      <c r="AM20" s="22">
        <f>SUM(AM10:AM19)</f>
        <v>22048.8</v>
      </c>
      <c r="AN20" s="22">
        <f>SUM(AN10:AN19)</f>
        <v>22048.8</v>
      </c>
      <c r="AO20" s="22">
        <f>AN20/AM20*100</f>
        <v>100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189898.90000000002</v>
      </c>
      <c r="AT20" s="26">
        <f>SUM(AT10:AT19)</f>
        <v>178981.2</v>
      </c>
      <c r="AU20" s="26">
        <f>(AT20/AS20)*100</f>
        <v>94.25078291659403</v>
      </c>
      <c r="AV20" s="26">
        <f>SUM(AV10:AV19)</f>
        <v>15786.6</v>
      </c>
      <c r="AW20" s="26">
        <f>SUM(AW10:AW19)</f>
        <v>15352.1</v>
      </c>
      <c r="AX20" s="26">
        <f>AW20/AV20*100</f>
        <v>97.24766574183168</v>
      </c>
      <c r="AY20" s="26">
        <f>SUM(AY10:AY19)</f>
        <v>15776.6</v>
      </c>
      <c r="AZ20" s="26">
        <f>SUM(AZ10:AZ19)</f>
        <v>15352.1</v>
      </c>
      <c r="BA20" s="26">
        <f t="shared" si="2"/>
        <v>97.30930618764499</v>
      </c>
      <c r="BB20" s="26">
        <f>SUM(BB10:BB19)</f>
        <v>49189.799999999996</v>
      </c>
      <c r="BC20" s="26">
        <f>SUM(BC10:BC19)</f>
        <v>46771.399999999994</v>
      </c>
      <c r="BD20" s="26">
        <f>BC20/BB20*100</f>
        <v>95.08353357809952</v>
      </c>
      <c r="BE20" s="26">
        <f>SUM(BE10:BE19)</f>
        <v>103521.40000000001</v>
      </c>
      <c r="BF20" s="26">
        <f>SUM(BF10:BF19)</f>
        <v>95928.3</v>
      </c>
      <c r="BG20" s="26">
        <f>BF20/BE20*100</f>
        <v>92.66518806739475</v>
      </c>
      <c r="BH20" s="26">
        <f>SUM(BH10:BH19)</f>
        <v>19265.600000000002</v>
      </c>
      <c r="BI20" s="26">
        <f>SUM(BI10:BI19)</f>
        <v>18822.300000000003</v>
      </c>
      <c r="BJ20" s="26">
        <f>BI20/BH20*100</f>
        <v>97.69900755751183</v>
      </c>
      <c r="BK20" s="22">
        <f>C20-AS20</f>
        <v>-12047.300000000047</v>
      </c>
      <c r="BL20" s="26">
        <f>SUM(BL10:BL19)</f>
        <v>-140.1999999999989</v>
      </c>
      <c r="BM20" s="26">
        <f>BL20/BK20*100</f>
        <v>1.163746233595896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Ольга Вахтерова</cp:lastModifiedBy>
  <cp:lastPrinted>2021-06-09T07:37:53Z</cp:lastPrinted>
  <dcterms:created xsi:type="dcterms:W3CDTF">2013-04-03T10:22:22Z</dcterms:created>
  <dcterms:modified xsi:type="dcterms:W3CDTF">2023-01-20T08:42:45Z</dcterms:modified>
  <cp:category/>
  <cp:version/>
  <cp:contentType/>
  <cp:contentStatus/>
</cp:coreProperties>
</file>