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3.2022" sheetId="1" r:id="rId1"/>
  </sheets>
  <definedNames>
    <definedName name="_xlnm.Print_Area" localSheetId="0">'01.03.2022'!$A$1:$G$89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<sst xmlns="http://schemas.openxmlformats.org/spreadsheetml/2006/main" count="158" uniqueCount="156">
  <si>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</si>
  <si>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</si>
  <si>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</si>
  <si>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</si>
  <si>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</si>
  <si>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</si>
  <si>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</si>
  <si>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</si>
  <si>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</si>
  <si>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</si>
  <si>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</si>
  <si>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</si>
  <si>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</si>
  <si>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</si>
  <si>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</si>
  <si>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</si>
  <si>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</si>
  <si>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</si>
  <si>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</si>
  <si>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</si>
  <si>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</si>
  <si>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</si>
  <si>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</si>
  <si>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</si>
  <si>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</si>
  <si>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</si>
  <si>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</si>
  <si>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</si>
  <si>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</si>
  <si>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</si>
  <si>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</si>
  <si>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</si>
  <si>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</si>
  <si>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</si>
  <si>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</si>
  <si>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</si>
  <si>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</si>
  <si>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</si>
  <si>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</si>
  <si>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</si>
  <si>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</si>
  <si>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</si>
  <si>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</si>
  <si>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</si>
  <si>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</si>
  <si>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</si>
  <si>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</si>
  <si>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</si>
  <si>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</si>
  <si>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</si>
  <si>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</si>
  <si>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</si>
  <si>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</si>
  <si>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</si>
  <si>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</si>
  <si>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</si>
  <si>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</si>
  <si>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</si>
  <si>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</si>
  <si>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</si>
  <si>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</si>
  <si>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</si>
  <si>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</si>
  <si>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</si>
  <si>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</si>
  <si>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</si>
  <si>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</si>
  <si>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</si>
  <si>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</si>
  <si>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</si>
  <si>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</si>
  <si>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</si>
  <si>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</si>
  <si>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</si>
  <si>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</si>
  <si>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</si>
  <si>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</si>
  <si>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</si>
  <si>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</si>
  <si>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</si>
  <si>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</si>
  <si>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</si>
  <si>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</si>
  <si>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</si>
  <si>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</si>
  <si>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</si>
  <si>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</si>
  <si>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</si>
  <si>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</si>
  <si>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</si>
  <si>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</si>
  <si>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</si>
  <si>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</si>
  <si>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</si>
  <si>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</si>
  <si>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</si>
  <si>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</si>
  <si>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</si>
  <si>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</si>
  <si>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</si>
  <si>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</si>
  <si>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</si>
  <si>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</si>
  <si>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</si>
  <si>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</si>
  <si>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</si>
  <si>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</si>
  <si>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</si>
  <si>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</si>
  <si>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</si>
  <si>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</si>
  <si>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</si>
  <si>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</si>
  <si>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</si>
  <si>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</si>
  <si>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</si>
  <si>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</si>
  <si>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</si>
  <si>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</si>
  <si>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</si>
  <si>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</si>
  <si>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</si>
  <si>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</si>
  <si>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</si>
  <si>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</si>
  <si>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</si>
  <si>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</si>
  <si>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</si>
  <si>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</si>
  <si>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</si>
  <si>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</si>
  <si>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</si>
  <si>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</si>
  <si>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</si>
  <si>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</si>
  <si>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</si>
  <si>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</si>
  <si>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</si>
  <si>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</si>
  <si>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</si>
  <si>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</si>
  <si>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</si>
  <si>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</si>
  <si>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</si>
  <si>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</si>
  <si>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</si>
  <si>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</si>
  <si>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</si>
  <si>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</si>
  <si>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</si>
  <si>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</si>
  <si>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</si>
  <si>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</si>
  <si>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Исполнено на 01.04.2021</t>
  </si>
  <si>
    <t>АНАЛИЗ ИСПОЛНЕНИЯ БЮДЖЕТА  ШЕРАУТСКОГО  ПОСЕЛЕНИЯ НА 01.04.2022 г.</t>
  </si>
  <si>
    <t>Исполнено на 01.04.2022г.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</si>
</sst>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4" fontId="43" fillId="0" borderId="3" xfId="36" applyNumberFormat="1" applyFont="1" applyAlignment="1" applyProtection="1">
      <alignment horizontal="right" vertical="center" shrinkToFit="1"/>
      <protection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4" fontId="43" fillId="0" borderId="3" xfId="36" applyNumberFormat="1" applyFont="1" applyFill="1" applyAlignment="1" applyProtection="1">
      <alignment horizontal="right" vertical="center" wrapText="1" shrinkToFit="1"/>
      <protection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27" fillId="0" borderId="2" xfId="34" applyNumberFormat="1" applyProtection="1">
      <alignment horizontal="right" vertical="center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E2" sqref="E1:E16384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9" t="s">
        <v>154</v>
      </c>
      <c r="B1" s="59"/>
      <c r="C1" s="59"/>
      <c r="D1" s="59"/>
      <c r="E1" s="59"/>
      <c r="F1" s="59"/>
      <c r="G1" s="59"/>
    </row>
    <row r="2" spans="6:7" ht="12" customHeight="1">
      <c r="F2" s="50"/>
      <c r="G2" s="51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155</v>
      </c>
      <c r="E3" s="3" t="s">
        <v>153</v>
      </c>
      <c r="F3" s="4" t="s">
        <v>33</v>
      </c>
      <c r="G3" s="4" t="s">
        <v>152</v>
      </c>
    </row>
    <row r="4" spans="1:7" ht="16.5" customHeight="1">
      <c r="A4" s="46" t="s">
        <v>1</v>
      </c>
      <c r="B4" s="47"/>
      <c r="C4" s="38">
        <f>C5+C22</f>
        <v>1469292</v>
      </c>
      <c r="D4" s="38">
        <f>D5+D22</f>
        <v>187551.67</v>
      </c>
      <c r="E4" s="38">
        <f>E5+E22</f>
        <v>413003.36000000004</v>
      </c>
      <c r="F4" s="39">
        <f aca="true" t="shared" si="0" ref="F4:F85">D4/C4*100</f>
        <v>12.764764934403782</v>
      </c>
      <c r="G4" s="39">
        <f aca="true" t="shared" si="1" ref="G4:G80">D4/E4*100</f>
        <v>45.411657183612256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170845.24000000002</v>
      </c>
      <c r="E5" s="7">
        <f>E6+E9+E14+E16+E21</f>
        <v>278538.72000000003</v>
      </c>
      <c r="F5" s="8">
        <f t="shared" si="0"/>
        <v>14.212231927460278</v>
      </c>
      <c r="G5" s="8">
        <f t="shared" si="1"/>
        <v>61.33626233365329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27045.45</v>
      </c>
      <c r="E6" s="7">
        <f>E7</f>
        <v>30720.23</v>
      </c>
      <c r="F6" s="8">
        <f t="shared" si="0"/>
        <v>22.186587366694013</v>
      </c>
      <c r="G6" s="8">
        <f t="shared" si="1"/>
        <v>88.03791508071392</v>
      </c>
    </row>
    <row r="7" spans="1:7" ht="12.75">
      <c r="A7" s="10" t="s">
        <v>2</v>
      </c>
      <c r="B7" s="2" t="s">
        <v>41</v>
      </c>
      <c r="C7" s="11">
        <v>121900</v>
      </c>
      <c r="D7" s="11">
        <v>27045.45</v>
      </c>
      <c r="E7" s="11">
        <v>30720.23</v>
      </c>
      <c r="F7" s="8">
        <f t="shared" si="0"/>
        <v>22.186587366694013</v>
      </c>
      <c r="G7" s="8">
        <f t="shared" si="1"/>
        <v>88.03791508071392</v>
      </c>
    </row>
    <row r="8" spans="1:7" ht="12.75">
      <c r="A8" s="23" t="s">
        <v>140</v>
      </c>
      <c r="B8" s="2"/>
      <c r="C8" s="11">
        <f>C7*1/3</f>
        <v>40633.333333333336</v>
      </c>
      <c r="D8" s="11">
        <f>D7*1/3</f>
        <v>9015.15</v>
      </c>
      <c r="E8" s="11">
        <f>E7*1/3</f>
        <v>10240.076666666666</v>
      </c>
      <c r="F8" s="8">
        <f t="shared" si="0"/>
        <v>22.18658736669401</v>
      </c>
      <c r="G8" s="8">
        <f t="shared" si="1"/>
        <v>88.03791508071392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126037.6</v>
      </c>
      <c r="E9" s="7">
        <f>E10+E11+E12+E13</f>
        <v>102665.98000000001</v>
      </c>
      <c r="F9" s="8">
        <f t="shared" si="0"/>
        <v>25.78985492418817</v>
      </c>
      <c r="G9" s="8">
        <f t="shared" si="1"/>
        <v>122.76471719258902</v>
      </c>
    </row>
    <row r="10" spans="1:7" ht="39" customHeight="1">
      <c r="A10" s="13" t="s">
        <v>71</v>
      </c>
      <c r="B10" s="14" t="s">
        <v>89</v>
      </c>
      <c r="C10" s="15">
        <v>221010</v>
      </c>
      <c r="D10" s="57">
        <v>60530.14</v>
      </c>
      <c r="E10" s="11">
        <v>46074.66</v>
      </c>
      <c r="F10" s="8">
        <f t="shared" si="0"/>
        <v>27.387964345504727</v>
      </c>
      <c r="G10" s="8">
        <f t="shared" si="1"/>
        <v>131.37403509868545</v>
      </c>
    </row>
    <row r="11" spans="1:7" ht="50.25" customHeight="1">
      <c r="A11" s="13" t="s">
        <v>72</v>
      </c>
      <c r="B11" s="14" t="s">
        <v>90</v>
      </c>
      <c r="C11" s="15">
        <v>1200</v>
      </c>
      <c r="D11" s="57">
        <v>387.85</v>
      </c>
      <c r="E11" s="11">
        <v>323.15</v>
      </c>
      <c r="F11" s="8">
        <f t="shared" si="0"/>
        <v>32.32083333333334</v>
      </c>
      <c r="G11" s="8">
        <f t="shared" si="1"/>
        <v>120.0216617669813</v>
      </c>
    </row>
    <row r="12" spans="1:7" ht="39" customHeight="1">
      <c r="A12" s="13" t="s">
        <v>73</v>
      </c>
      <c r="B12" s="14" t="s">
        <v>91</v>
      </c>
      <c r="C12" s="15">
        <v>294200</v>
      </c>
      <c r="D12" s="57">
        <v>73240.51</v>
      </c>
      <c r="E12" s="11">
        <v>64496.79</v>
      </c>
      <c r="F12" s="8">
        <f t="shared" si="0"/>
        <v>24.894802855200542</v>
      </c>
      <c r="G12" s="8">
        <f t="shared" si="1"/>
        <v>113.55682972749494</v>
      </c>
    </row>
    <row r="13" spans="1:7" ht="37.5" customHeight="1">
      <c r="A13" s="13" t="s">
        <v>74</v>
      </c>
      <c r="B13" s="14" t="s">
        <v>92</v>
      </c>
      <c r="C13" s="15">
        <v>-27700</v>
      </c>
      <c r="D13" s="57">
        <v>-8120.9</v>
      </c>
      <c r="E13" s="11">
        <v>-8228.62</v>
      </c>
      <c r="F13" s="8"/>
      <c r="G13" s="8">
        <f t="shared" si="1"/>
        <v>98.69091050504214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94500</v>
      </c>
      <c r="F14" s="8">
        <f t="shared" si="0"/>
        <v>0</v>
      </c>
      <c r="G14" s="8">
        <f t="shared" si="1"/>
        <v>0</v>
      </c>
    </row>
    <row r="15" spans="1:7" ht="14.25" customHeight="1">
      <c r="A15" s="16" t="s">
        <v>4</v>
      </c>
      <c r="B15" s="4" t="s">
        <v>42</v>
      </c>
      <c r="C15" s="15">
        <v>78690</v>
      </c>
      <c r="D15" s="15">
        <v>0</v>
      </c>
      <c r="E15" s="11">
        <v>94500</v>
      </c>
      <c r="F15" s="8">
        <f t="shared" si="0"/>
        <v>0</v>
      </c>
      <c r="G15" s="8">
        <f t="shared" si="1"/>
        <v>0</v>
      </c>
    </row>
    <row r="16" spans="1:7" ht="15.75" customHeight="1">
      <c r="A16" s="12" t="s">
        <v>5</v>
      </c>
      <c r="B16" s="17" t="s">
        <v>23</v>
      </c>
      <c r="C16" s="7">
        <f>C17+C18</f>
        <v>510800</v>
      </c>
      <c r="D16" s="7">
        <f>D17+D18</f>
        <v>17762.19</v>
      </c>
      <c r="E16" s="7">
        <f>E17+E18</f>
        <v>50252.51</v>
      </c>
      <c r="F16" s="8">
        <f t="shared" si="0"/>
        <v>3.4773277212216134</v>
      </c>
      <c r="G16" s="8">
        <f t="shared" si="1"/>
        <v>35.345876255733295</v>
      </c>
    </row>
    <row r="17" spans="1:7" ht="14.25" customHeight="1">
      <c r="A17" s="16" t="s">
        <v>6</v>
      </c>
      <c r="B17" s="4" t="s">
        <v>24</v>
      </c>
      <c r="C17" s="15">
        <v>137000</v>
      </c>
      <c r="D17" s="15">
        <v>2211.13</v>
      </c>
      <c r="E17" s="11">
        <v>1819.71</v>
      </c>
      <c r="F17" s="8">
        <f t="shared" si="0"/>
        <v>1.6139635036496351</v>
      </c>
      <c r="G17" s="8">
        <f t="shared" si="1"/>
        <v>121.51002082749449</v>
      </c>
    </row>
    <row r="18" spans="1:7" ht="17.25" customHeight="1">
      <c r="A18" s="12" t="s">
        <v>17</v>
      </c>
      <c r="B18" s="17" t="s">
        <v>25</v>
      </c>
      <c r="C18" s="7">
        <f>C19+C20</f>
        <v>373800</v>
      </c>
      <c r="D18" s="7">
        <f>D19+D20</f>
        <v>15551.06</v>
      </c>
      <c r="E18" s="7">
        <f>E19+E20</f>
        <v>48432.8</v>
      </c>
      <c r="F18" s="8">
        <f t="shared" si="0"/>
        <v>4.160262172284644</v>
      </c>
      <c r="G18" s="8">
        <f t="shared" si="1"/>
        <v>32.10852975669381</v>
      </c>
    </row>
    <row r="19" spans="1:7" ht="26.25" customHeight="1">
      <c r="A19" s="18" t="s">
        <v>75</v>
      </c>
      <c r="B19" s="4" t="s">
        <v>76</v>
      </c>
      <c r="C19" s="15">
        <v>90500</v>
      </c>
      <c r="D19" s="15">
        <v>7531.16</v>
      </c>
      <c r="E19" s="11">
        <v>31248.15</v>
      </c>
      <c r="F19" s="8">
        <f t="shared" si="0"/>
        <v>8.321723756906078</v>
      </c>
      <c r="G19" s="8">
        <f t="shared" si="1"/>
        <v>24.10113878741621</v>
      </c>
    </row>
    <row r="20" spans="1:7" ht="27.75" customHeight="1">
      <c r="A20" s="19" t="s">
        <v>77</v>
      </c>
      <c r="B20" s="4" t="s">
        <v>78</v>
      </c>
      <c r="C20" s="15">
        <v>283300</v>
      </c>
      <c r="D20" s="15">
        <v>8019.9</v>
      </c>
      <c r="E20" s="11">
        <v>17184.65</v>
      </c>
      <c r="F20" s="8">
        <f t="shared" si="0"/>
        <v>2.830885986586657</v>
      </c>
      <c r="G20" s="8">
        <f t="shared" si="1"/>
        <v>46.66897492820627</v>
      </c>
    </row>
    <row r="21" spans="1:7" ht="14.25" customHeight="1">
      <c r="A21" s="12" t="s">
        <v>52</v>
      </c>
      <c r="B21" s="17" t="s">
        <v>135</v>
      </c>
      <c r="C21" s="7">
        <v>2000</v>
      </c>
      <c r="D21" s="7">
        <v>0</v>
      </c>
      <c r="E21" s="7">
        <v>400</v>
      </c>
      <c r="F21" s="8">
        <f t="shared" si="0"/>
        <v>0</v>
      </c>
      <c r="G21" s="8">
        <f t="shared" si="1"/>
        <v>0</v>
      </c>
    </row>
    <row r="22" spans="1:7" ht="12.75">
      <c r="A22" s="20" t="s">
        <v>15</v>
      </c>
      <c r="B22" s="21"/>
      <c r="C22" s="22">
        <f>C23+C27+C34+C35+C30</f>
        <v>267192</v>
      </c>
      <c r="D22" s="22">
        <f>D23+D27+D34+D35+D30</f>
        <v>16706.43</v>
      </c>
      <c r="E22" s="22">
        <f>E23+E27+E34+E35+E30</f>
        <v>134464.64</v>
      </c>
      <c r="F22" s="8">
        <f t="shared" si="0"/>
        <v>6.2525936405281595</v>
      </c>
      <c r="G22" s="8">
        <f t="shared" si="1"/>
        <v>12.42440391763961</v>
      </c>
    </row>
    <row r="23" spans="1:7" ht="31.5" customHeight="1">
      <c r="A23" s="20" t="s">
        <v>93</v>
      </c>
      <c r="B23" s="21" t="s">
        <v>94</v>
      </c>
      <c r="C23" s="22">
        <f>C24+C25+C26</f>
        <v>157192</v>
      </c>
      <c r="D23" s="22">
        <f>D24+D25+D26</f>
        <v>16706.43</v>
      </c>
      <c r="E23" s="22">
        <v>106364.64</v>
      </c>
      <c r="F23" s="8">
        <f t="shared" si="0"/>
        <v>10.628040867219706</v>
      </c>
      <c r="G23" s="8">
        <f t="shared" si="1"/>
        <v>15.706751792701034</v>
      </c>
    </row>
    <row r="24" spans="1:7" ht="39.75" customHeight="1">
      <c r="A24" s="23" t="s">
        <v>84</v>
      </c>
      <c r="B24" s="24" t="s">
        <v>95</v>
      </c>
      <c r="C24" s="25">
        <v>105164</v>
      </c>
      <c r="D24" s="57">
        <v>15000</v>
      </c>
      <c r="E24" s="11">
        <v>93357.62</v>
      </c>
      <c r="F24" s="8">
        <f t="shared" si="0"/>
        <v>14.263436156859763</v>
      </c>
      <c r="G24" s="8">
        <f t="shared" si="1"/>
        <v>16.067247644059478</v>
      </c>
    </row>
    <row r="25" spans="1:7" ht="38.25">
      <c r="A25" s="23" t="s">
        <v>96</v>
      </c>
      <c r="B25" s="24" t="s">
        <v>97</v>
      </c>
      <c r="C25" s="25">
        <v>0</v>
      </c>
      <c r="D25" s="26">
        <v>0</v>
      </c>
      <c r="E25" s="11">
        <v>13007.02</v>
      </c>
      <c r="F25" s="8" t="e">
        <f t="shared" si="0"/>
        <v>#DIV/0!</v>
      </c>
      <c r="G25" s="8">
        <f t="shared" si="1"/>
        <v>0</v>
      </c>
    </row>
    <row r="26" spans="1:7" ht="25.5">
      <c r="A26" s="23" t="s">
        <v>98</v>
      </c>
      <c r="B26" s="24" t="s">
        <v>99</v>
      </c>
      <c r="C26" s="25">
        <v>52028</v>
      </c>
      <c r="D26" s="57">
        <v>1706.43</v>
      </c>
      <c r="E26" s="11">
        <v>0</v>
      </c>
      <c r="F26" s="8">
        <f t="shared" si="0"/>
        <v>3.2798300914891985</v>
      </c>
      <c r="G26" s="8" t="e">
        <f t="shared" si="1"/>
        <v>#DIV/0!</v>
      </c>
    </row>
    <row r="27" spans="1:7" ht="25.5" hidden="1">
      <c r="A27" s="20" t="s">
        <v>100</v>
      </c>
      <c r="B27" s="21" t="s">
        <v>101</v>
      </c>
      <c r="C27" s="22">
        <f>C28+C29</f>
        <v>0</v>
      </c>
      <c r="D27" s="22">
        <f>D28+D29</f>
        <v>0</v>
      </c>
      <c r="E27" s="22">
        <f>E28+E29</f>
        <v>0</v>
      </c>
      <c r="F27" s="8" t="e">
        <f t="shared" si="0"/>
        <v>#DIV/0!</v>
      </c>
      <c r="G27" s="8" t="e">
        <f t="shared" si="1"/>
        <v>#DIV/0!</v>
      </c>
    </row>
    <row r="28" spans="1:7" ht="25.5" hidden="1">
      <c r="A28" s="23" t="s">
        <v>102</v>
      </c>
      <c r="B28" s="24" t="s">
        <v>103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 hidden="1">
      <c r="A29" s="16" t="s">
        <v>83</v>
      </c>
      <c r="B29" s="27" t="s">
        <v>104</v>
      </c>
      <c r="C29" s="26">
        <v>0</v>
      </c>
      <c r="D29" s="26">
        <v>0</v>
      </c>
      <c r="E29" s="11">
        <v>0</v>
      </c>
      <c r="F29" s="8" t="e">
        <f t="shared" si="0"/>
        <v>#DIV/0!</v>
      </c>
      <c r="G29" s="8" t="e">
        <f t="shared" si="1"/>
        <v>#DIV/0!</v>
      </c>
    </row>
    <row r="30" spans="1:7" ht="19.5" customHeight="1">
      <c r="A30" s="12" t="s">
        <v>105</v>
      </c>
      <c r="B30" s="28" t="s">
        <v>106</v>
      </c>
      <c r="C30" s="22">
        <f>C32+C33</f>
        <v>0</v>
      </c>
      <c r="D30" s="22">
        <f>D31+D32+D33</f>
        <v>0</v>
      </c>
      <c r="E30" s="22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0.75" customHeight="1" hidden="1">
      <c r="A31" s="16" t="s">
        <v>107</v>
      </c>
      <c r="B31" s="27" t="s">
        <v>108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23.25" customHeight="1" hidden="1">
      <c r="A32" s="16" t="s">
        <v>116</v>
      </c>
      <c r="B32" s="27" t="s">
        <v>117</v>
      </c>
      <c r="C32" s="26"/>
      <c r="D32" s="26"/>
      <c r="E32" s="11"/>
      <c r="F32" s="8" t="e">
        <f t="shared" si="0"/>
        <v>#DIV/0!</v>
      </c>
      <c r="G32" s="8" t="e">
        <f t="shared" si="1"/>
        <v>#DIV/0!</v>
      </c>
    </row>
    <row r="33" spans="1:7" ht="25.5" customHeight="1">
      <c r="A33" s="16" t="s">
        <v>136</v>
      </c>
      <c r="B33" s="27" t="s">
        <v>137</v>
      </c>
      <c r="C33" s="26">
        <v>0</v>
      </c>
      <c r="D33" s="26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22.5" customHeight="1" hidden="1">
      <c r="A34" s="12" t="s">
        <v>109</v>
      </c>
      <c r="B34" s="17" t="s">
        <v>110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5.75" customHeight="1">
      <c r="A35" s="30" t="s">
        <v>111</v>
      </c>
      <c r="B35" s="31"/>
      <c r="C35" s="22">
        <f>C36+C37+C38</f>
        <v>110000</v>
      </c>
      <c r="D35" s="22">
        <f>D36+D37+D38</f>
        <v>0</v>
      </c>
      <c r="E35" s="22">
        <f>E36+E37+E38</f>
        <v>28100</v>
      </c>
      <c r="F35" s="8">
        <f t="shared" si="0"/>
        <v>0</v>
      </c>
      <c r="G35" s="8">
        <f t="shared" si="1"/>
        <v>0</v>
      </c>
    </row>
    <row r="36" spans="1:7" ht="12.75" hidden="1">
      <c r="A36" s="32" t="s">
        <v>112</v>
      </c>
      <c r="B36" s="33" t="s">
        <v>113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114</v>
      </c>
      <c r="B37" s="4" t="s">
        <v>115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6" t="s">
        <v>145</v>
      </c>
      <c r="B38" s="4" t="s">
        <v>146</v>
      </c>
      <c r="C38" s="26">
        <v>110000</v>
      </c>
      <c r="D38" s="26">
        <v>0</v>
      </c>
      <c r="E38" s="11">
        <v>28100</v>
      </c>
      <c r="F38" s="8">
        <f t="shared" si="0"/>
        <v>0</v>
      </c>
      <c r="G38" s="8"/>
    </row>
    <row r="39" spans="1:7" ht="15" customHeight="1">
      <c r="A39" s="36" t="s">
        <v>7</v>
      </c>
      <c r="B39" s="48" t="s">
        <v>26</v>
      </c>
      <c r="C39" s="38">
        <f>C40+C41+C44+C45+C47+C48+C49+C51+C52+C54</f>
        <v>4975626.3</v>
      </c>
      <c r="D39" s="38">
        <f>D40+D41+D49+D42+D47+D48+D51+D52+D44+D43+D46+D50+D45+D54</f>
        <v>816896</v>
      </c>
      <c r="E39" s="38">
        <f>E40+E41+E49+E42+E47+E48+E51+E52+E44+E43+E46+E50</f>
        <v>796158</v>
      </c>
      <c r="F39" s="39">
        <f t="shared" si="0"/>
        <v>16.41795325344269</v>
      </c>
      <c r="G39" s="39">
        <f t="shared" si="1"/>
        <v>102.60475935681109</v>
      </c>
    </row>
    <row r="40" spans="1:7" ht="15.75" customHeight="1">
      <c r="A40" s="16" t="s">
        <v>32</v>
      </c>
      <c r="B40" s="4" t="s">
        <v>120</v>
      </c>
      <c r="C40" s="15">
        <v>2775014</v>
      </c>
      <c r="D40" s="57">
        <v>693910</v>
      </c>
      <c r="E40" s="11">
        <v>678312</v>
      </c>
      <c r="F40" s="8">
        <f t="shared" si="0"/>
        <v>25.005639611187547</v>
      </c>
      <c r="G40" s="8">
        <f t="shared" si="1"/>
        <v>102.29953177888642</v>
      </c>
    </row>
    <row r="41" spans="1:7" ht="25.5">
      <c r="A41" s="16" t="s">
        <v>79</v>
      </c>
      <c r="B41" s="4" t="s">
        <v>121</v>
      </c>
      <c r="C41" s="15">
        <v>638000</v>
      </c>
      <c r="D41" s="15">
        <v>0</v>
      </c>
      <c r="E41" s="11">
        <v>0</v>
      </c>
      <c r="F41" s="8">
        <f t="shared" si="0"/>
        <v>0</v>
      </c>
      <c r="G41" s="8" t="e">
        <f t="shared" si="1"/>
        <v>#DIV/0!</v>
      </c>
    </row>
    <row r="42" spans="1:7" ht="12.75" hidden="1">
      <c r="A42" s="16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6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3" t="s">
        <v>128</v>
      </c>
      <c r="B44" s="24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3" t="s">
        <v>139</v>
      </c>
      <c r="B45" s="24" t="s">
        <v>138</v>
      </c>
      <c r="C45" s="55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3" t="s">
        <v>118</v>
      </c>
      <c r="B46" s="24" t="s">
        <v>122</v>
      </c>
      <c r="C46" s="34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6" t="s">
        <v>130</v>
      </c>
      <c r="B47" s="4" t="s">
        <v>123</v>
      </c>
      <c r="C47" s="11">
        <v>670491</v>
      </c>
      <c r="D47" s="57">
        <v>99000</v>
      </c>
      <c r="E47" s="11">
        <v>92004</v>
      </c>
      <c r="F47" s="8">
        <f t="shared" si="0"/>
        <v>14.765298863071989</v>
      </c>
      <c r="G47" s="8">
        <f t="shared" si="1"/>
        <v>107.60401721664275</v>
      </c>
    </row>
    <row r="48" spans="1:7" ht="12.75">
      <c r="A48" s="16" t="s">
        <v>119</v>
      </c>
      <c r="B48" s="4" t="s">
        <v>124</v>
      </c>
      <c r="C48" s="57">
        <v>7146.3</v>
      </c>
      <c r="D48" s="11">
        <v>0</v>
      </c>
      <c r="E48" s="11">
        <v>0</v>
      </c>
      <c r="F48" s="8">
        <f t="shared" si="0"/>
        <v>0</v>
      </c>
      <c r="G48" s="8" t="e">
        <f t="shared" si="1"/>
        <v>#DIV/0!</v>
      </c>
    </row>
    <row r="49" spans="1:7" ht="21" customHeight="1">
      <c r="A49" s="16" t="s">
        <v>49</v>
      </c>
      <c r="B49" s="4" t="s">
        <v>125</v>
      </c>
      <c r="C49" s="57">
        <v>94322</v>
      </c>
      <c r="D49" s="57">
        <v>23986</v>
      </c>
      <c r="E49" s="11">
        <v>25842</v>
      </c>
      <c r="F49" s="8">
        <f t="shared" si="0"/>
        <v>25.429910307245397</v>
      </c>
      <c r="G49" s="8">
        <f t="shared" si="1"/>
        <v>92.81789335190774</v>
      </c>
    </row>
    <row r="50" spans="1:7" ht="32.25" customHeight="1" hidden="1">
      <c r="A50" s="16" t="s">
        <v>133</v>
      </c>
      <c r="B50" s="4" t="s">
        <v>132</v>
      </c>
      <c r="C50" s="15"/>
      <c r="D50" s="15"/>
      <c r="E50" s="11"/>
      <c r="F50" s="8" t="e">
        <f t="shared" si="0"/>
        <v>#DIV/0!</v>
      </c>
      <c r="G50" s="8" t="e">
        <f t="shared" si="1"/>
        <v>#DIV/0!</v>
      </c>
    </row>
    <row r="51" spans="1:7" ht="12.75" hidden="1">
      <c r="A51" s="16" t="s">
        <v>50</v>
      </c>
      <c r="B51" s="4" t="s">
        <v>131</v>
      </c>
      <c r="C51" s="11">
        <v>0</v>
      </c>
      <c r="D51" s="11">
        <v>0</v>
      </c>
      <c r="E51" s="11">
        <v>0</v>
      </c>
      <c r="F51" s="8" t="e">
        <f t="shared" si="0"/>
        <v>#DIV/0!</v>
      </c>
      <c r="G51" s="8" t="e">
        <f t="shared" si="1"/>
        <v>#DIV/0!</v>
      </c>
    </row>
    <row r="52" spans="1:7" ht="21" customHeight="1">
      <c r="A52" s="12" t="s">
        <v>63</v>
      </c>
      <c r="B52" s="17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>
      <c r="A53" s="16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20" t="s">
        <v>141</v>
      </c>
      <c r="B54" s="21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3" t="s">
        <v>143</v>
      </c>
      <c r="B55" s="24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2" customFormat="1" ht="17.25" customHeight="1">
      <c r="A56" s="36" t="s">
        <v>8</v>
      </c>
      <c r="B56" s="37"/>
      <c r="C56" s="38">
        <f>C39+C4</f>
        <v>6444918.3</v>
      </c>
      <c r="D56" s="38">
        <f>D39+D4</f>
        <v>1004447.67</v>
      </c>
      <c r="E56" s="38">
        <f>E4+E39+E54</f>
        <v>1209161.36</v>
      </c>
      <c r="F56" s="39">
        <f t="shared" si="0"/>
        <v>15.585110985813428</v>
      </c>
      <c r="G56" s="39">
        <f t="shared" si="1"/>
        <v>83.06977904090485</v>
      </c>
    </row>
    <row r="57" spans="1:7" ht="13.5" customHeight="1">
      <c r="A57" s="12" t="s">
        <v>9</v>
      </c>
      <c r="B57" s="35"/>
      <c r="C57" s="7"/>
      <c r="D57" s="7"/>
      <c r="E57" s="7"/>
      <c r="F57" s="8"/>
      <c r="G57" s="8"/>
    </row>
    <row r="58" spans="1:7" ht="15.75" customHeight="1">
      <c r="A58" s="12" t="s">
        <v>10</v>
      </c>
      <c r="B58" s="40" t="s">
        <v>57</v>
      </c>
      <c r="C58" s="7">
        <v>1629707</v>
      </c>
      <c r="D58" s="7">
        <v>307236.86</v>
      </c>
      <c r="E58" s="7">
        <v>302524.65</v>
      </c>
      <c r="F58" s="8">
        <f t="shared" si="0"/>
        <v>18.852275899901024</v>
      </c>
      <c r="G58" s="8">
        <f t="shared" si="1"/>
        <v>101.55762844449202</v>
      </c>
    </row>
    <row r="59" spans="1:7" ht="16.5" customHeight="1">
      <c r="A59" s="16" t="s">
        <v>11</v>
      </c>
      <c r="B59" s="4">
        <v>211.213</v>
      </c>
      <c r="C59" s="11">
        <v>1152235</v>
      </c>
      <c r="D59" s="11">
        <v>279593.96</v>
      </c>
      <c r="E59" s="11">
        <v>251732.58</v>
      </c>
      <c r="F59" s="8">
        <f t="shared" si="0"/>
        <v>24.265359063038357</v>
      </c>
      <c r="G59" s="8">
        <f t="shared" si="1"/>
        <v>111.067848269779</v>
      </c>
    </row>
    <row r="60" spans="1:7" ht="15" customHeight="1">
      <c r="A60" s="16" t="s">
        <v>18</v>
      </c>
      <c r="B60" s="4">
        <v>223</v>
      </c>
      <c r="C60" s="11">
        <v>70000</v>
      </c>
      <c r="D60" s="11">
        <v>4497.36</v>
      </c>
      <c r="E60" s="11">
        <v>11710.86</v>
      </c>
      <c r="F60" s="8">
        <f t="shared" si="0"/>
        <v>6.4248</v>
      </c>
      <c r="G60" s="8">
        <f t="shared" si="1"/>
        <v>38.403328192805645</v>
      </c>
    </row>
    <row r="61" spans="1:9" ht="12.75">
      <c r="A61" s="16" t="s">
        <v>12</v>
      </c>
      <c r="B61" s="4"/>
      <c r="C61" s="11">
        <f>C58-C59-C60</f>
        <v>407472</v>
      </c>
      <c r="D61" s="11">
        <f>D58-D59-D60</f>
        <v>23145.539999999964</v>
      </c>
      <c r="E61" s="11">
        <f>E58-E59-E60</f>
        <v>39081.210000000036</v>
      </c>
      <c r="F61" s="8">
        <f t="shared" si="0"/>
        <v>5.680277417834836</v>
      </c>
      <c r="G61" s="8">
        <f t="shared" si="1"/>
        <v>59.224215422193794</v>
      </c>
      <c r="I61" s="53"/>
    </row>
    <row r="62" spans="1:7" ht="12.75">
      <c r="A62" s="12" t="s">
        <v>19</v>
      </c>
      <c r="B62" s="40" t="s">
        <v>34</v>
      </c>
      <c r="C62" s="7">
        <v>94322</v>
      </c>
      <c r="D62" s="7">
        <v>13825.51</v>
      </c>
      <c r="E62" s="7">
        <v>25842</v>
      </c>
      <c r="F62" s="8">
        <f t="shared" si="0"/>
        <v>14.657778673056127</v>
      </c>
      <c r="G62" s="8">
        <f t="shared" si="1"/>
        <v>53.50015478678121</v>
      </c>
    </row>
    <row r="63" spans="1:7" ht="20.25" customHeight="1">
      <c r="A63" s="12" t="s">
        <v>27</v>
      </c>
      <c r="B63" s="40" t="s">
        <v>54</v>
      </c>
      <c r="C63" s="7">
        <v>20000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40" t="s">
        <v>67</v>
      </c>
      <c r="C64" s="7">
        <f>C66+C67+C68+C65</f>
        <v>1787042.3</v>
      </c>
      <c r="D64" s="7">
        <f>D66+D67+D68</f>
        <v>110000</v>
      </c>
      <c r="E64" s="7">
        <f>E66+E67+E68</f>
        <v>110004</v>
      </c>
      <c r="F64" s="8">
        <f t="shared" si="0"/>
        <v>6.155422286310738</v>
      </c>
      <c r="G64" s="8">
        <f t="shared" si="1"/>
        <v>99.99636376859023</v>
      </c>
    </row>
    <row r="65" spans="1:7" ht="0.75" customHeight="1" hidden="1">
      <c r="A65" s="23" t="s">
        <v>148</v>
      </c>
      <c r="B65" s="56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6" t="s">
        <v>85</v>
      </c>
      <c r="B66" s="41" t="s">
        <v>86</v>
      </c>
      <c r="C66" s="11">
        <v>7146.3</v>
      </c>
      <c r="D66" s="11">
        <v>0</v>
      </c>
      <c r="E66" s="11"/>
      <c r="F66" s="8">
        <f t="shared" si="0"/>
        <v>0</v>
      </c>
      <c r="G66" s="8" t="e">
        <f t="shared" si="1"/>
        <v>#DIV/0!</v>
      </c>
    </row>
    <row r="67" spans="1:7" ht="14.25" customHeight="1">
      <c r="A67" s="16" t="s">
        <v>66</v>
      </c>
      <c r="B67" s="41" t="s">
        <v>68</v>
      </c>
      <c r="C67" s="11">
        <v>1779896</v>
      </c>
      <c r="D67" s="11">
        <v>110000</v>
      </c>
      <c r="E67" s="11">
        <v>110004</v>
      </c>
      <c r="F67" s="8">
        <f t="shared" si="0"/>
        <v>6.180136367518102</v>
      </c>
      <c r="G67" s="8">
        <f t="shared" si="1"/>
        <v>99.99636376859023</v>
      </c>
    </row>
    <row r="68" spans="1:7" ht="12.75" hidden="1">
      <c r="A68" s="16" t="s">
        <v>38</v>
      </c>
      <c r="B68" s="41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40" t="s">
        <v>59</v>
      </c>
      <c r="C69" s="7">
        <f>C70+C71+C72+C73</f>
        <v>805766</v>
      </c>
      <c r="D69" s="7">
        <f>D70+D71+D72+D73</f>
        <v>58212.100000000006</v>
      </c>
      <c r="E69" s="7">
        <f>E70+E71+E72+E73</f>
        <v>48338.02</v>
      </c>
      <c r="F69" s="8">
        <f t="shared" si="0"/>
        <v>7.224442331892883</v>
      </c>
      <c r="G69" s="8">
        <f t="shared" si="1"/>
        <v>120.42715030528765</v>
      </c>
    </row>
    <row r="70" spans="1:7" ht="15" customHeight="1" hidden="1">
      <c r="A70" s="16" t="s">
        <v>82</v>
      </c>
      <c r="B70" s="41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6" t="s">
        <v>48</v>
      </c>
      <c r="B71" s="41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6" t="s">
        <v>37</v>
      </c>
      <c r="B72" s="41" t="s">
        <v>36</v>
      </c>
      <c r="C72" s="11">
        <v>554358</v>
      </c>
      <c r="D72" s="11">
        <v>17521.34</v>
      </c>
      <c r="E72" s="11">
        <v>11258.13</v>
      </c>
      <c r="F72" s="8">
        <f t="shared" si="0"/>
        <v>3.1606543064229253</v>
      </c>
      <c r="G72" s="8">
        <f t="shared" si="1"/>
        <v>155.63277382655914</v>
      </c>
    </row>
    <row r="73" spans="1:7" ht="12.75">
      <c r="A73" s="16" t="s">
        <v>87</v>
      </c>
      <c r="B73" s="41" t="s">
        <v>88</v>
      </c>
      <c r="C73" s="11">
        <v>251408</v>
      </c>
      <c r="D73" s="11">
        <v>40690.76</v>
      </c>
      <c r="E73" s="11">
        <v>37079.89</v>
      </c>
      <c r="F73" s="8">
        <f t="shared" si="0"/>
        <v>16.18514923948323</v>
      </c>
      <c r="G73" s="8">
        <f t="shared" si="1"/>
        <v>109.73808174727596</v>
      </c>
    </row>
    <row r="74" spans="1:7" ht="18.75" customHeight="1">
      <c r="A74" s="12" t="s">
        <v>16</v>
      </c>
      <c r="B74" s="40" t="s">
        <v>28</v>
      </c>
      <c r="C74" s="7">
        <v>2102081</v>
      </c>
      <c r="D74" s="7">
        <v>318532.07</v>
      </c>
      <c r="E74" s="7">
        <v>378701.37</v>
      </c>
      <c r="F74" s="8">
        <f t="shared" si="0"/>
        <v>15.153177731971319</v>
      </c>
      <c r="G74" s="8">
        <f t="shared" si="1"/>
        <v>84.11167617376194</v>
      </c>
    </row>
    <row r="75" spans="1:7" ht="13.5" customHeight="1">
      <c r="A75" s="12" t="s">
        <v>39</v>
      </c>
      <c r="B75" s="40" t="s">
        <v>55</v>
      </c>
      <c r="C75" s="7">
        <v>3000</v>
      </c>
      <c r="D75" s="7">
        <v>0</v>
      </c>
      <c r="E75" s="7">
        <v>0</v>
      </c>
      <c r="F75" s="8">
        <f t="shared" si="0"/>
        <v>0</v>
      </c>
      <c r="G75" s="8" t="e">
        <f t="shared" si="1"/>
        <v>#DIV/0!</v>
      </c>
    </row>
    <row r="76" spans="1:7" ht="12.75" hidden="1">
      <c r="A76" s="12" t="s">
        <v>134</v>
      </c>
      <c r="B76" s="17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51</v>
      </c>
      <c r="B77" s="41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61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62</v>
      </c>
      <c r="B79" s="41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6" t="s">
        <v>60</v>
      </c>
      <c r="B80" s="41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6" t="s">
        <v>29</v>
      </c>
      <c r="B81" s="41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6" t="s">
        <v>43</v>
      </c>
      <c r="B82" s="41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6" t="s">
        <v>53</v>
      </c>
      <c r="B83" s="41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40" t="s">
        <v>56</v>
      </c>
      <c r="C84" s="7">
        <v>3000</v>
      </c>
      <c r="D84" s="7">
        <v>0</v>
      </c>
      <c r="E84" s="7">
        <v>0</v>
      </c>
      <c r="F84" s="8">
        <f t="shared" si="0"/>
        <v>0</v>
      </c>
      <c r="G84" s="8" t="e">
        <f>D84/E84*100</f>
        <v>#DIV/0!</v>
      </c>
    </row>
    <row r="85" spans="1:7" s="52" customFormat="1" ht="19.5" customHeight="1">
      <c r="A85" s="42" t="s">
        <v>13</v>
      </c>
      <c r="B85" s="43"/>
      <c r="C85" s="44">
        <f>C58+C62+C63+C64+C69+C74+C75+C76+C84</f>
        <v>6444918.3</v>
      </c>
      <c r="D85" s="44">
        <f>D58+D62+D63+D64+D69+D74+D75+D76+D84</f>
        <v>807806.54</v>
      </c>
      <c r="E85" s="44">
        <f>E58+E62+E63+E64+E69+E74+E75+E76+E84</f>
        <v>865410.04</v>
      </c>
      <c r="F85" s="39">
        <f t="shared" si="0"/>
        <v>12.534007452041712</v>
      </c>
      <c r="G85" s="39">
        <f>D85/E85*100</f>
        <v>93.34379111201437</v>
      </c>
    </row>
    <row r="86" spans="1:7" ht="26.25" customHeight="1">
      <c r="A86" s="12" t="s">
        <v>31</v>
      </c>
      <c r="B86" s="17"/>
      <c r="C86" s="45">
        <f>C56-C85</f>
        <v>0</v>
      </c>
      <c r="D86" s="45">
        <f>D56-D85</f>
        <v>196641.13</v>
      </c>
      <c r="E86" s="45">
        <f>E56-E85</f>
        <v>343751.32000000007</v>
      </c>
      <c r="F86" s="8"/>
      <c r="G86" s="8"/>
    </row>
    <row r="87" spans="3:5" ht="15.75" customHeight="1">
      <c r="C87" s="58"/>
      <c r="D87" s="58"/>
      <c r="E87" s="54"/>
    </row>
    <row r="88" spans="1:7" ht="15.75" customHeight="1">
      <c r="A88" s="1" t="s">
        <v>150</v>
      </c>
      <c r="E88" s="54"/>
      <c r="F88" s="60" t="s">
        <v>149</v>
      </c>
      <c r="G88" s="60"/>
    </row>
    <row r="89" spans="3:5" ht="12.75">
      <c r="C89" s="58"/>
      <c r="D89" s="58"/>
      <c r="E89" s="54"/>
    </row>
    <row r="90" spans="3:5" ht="12.75">
      <c r="C90" s="54"/>
      <c r="D90" s="54"/>
      <c r="E90" s="54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2021-01-15T12:59:13Z</cp:lastPrinted>
  <dcterms:created xsi:type="dcterms:W3CDTF">2006-03-13T07:15:44Z</dcterms:created>
  <dcterms:modified xsi:type="dcterms:W3CDTF">2022-04-05T10:48:03Z</dcterms:modified>
  <cp:category/>
  <cp:version/>
  <cp:contentType/>
  <cp:contentStatus/>
</cp:coreProperties>
</file>