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5.2022" sheetId="1" r:id="rId1"/>
  </sheets>
  <definedNames>
    <definedName name="_xlnm.Print_Area" localSheetId="0">'01.05.2022'!$A$1:$G$82</definedName>
  </definedNames>
  <calcPr fullCalcOnLoad="1"/>
</workbook>
</file>

<file path=xl/sharedStrings.xml><?xml version="1.0" encoding="utf-8"?>
<sst xmlns="http://schemas.openxmlformats.org/spreadsheetml/2006/main" count="150" uniqueCount="150">
  <si>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</si>
  <si>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</si>
  <si>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</si>
  <si>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</si>
  <si>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</si>
  <si>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</si>
  <si>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</si>
  <si>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</si>
  <si>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</si>
  <si>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</si>
  <si>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</si>
  <si>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</si>
  <si>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</si>
  <si>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</si>
  <si>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</si>
  <si>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</si>
  <si>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</si>
  <si>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</si>
  <si>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</si>
  <si>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</si>
  <si>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</si>
  <si>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</si>
  <si>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</si>
  <si>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</si>
  <si>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</si>
  <si>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</si>
  <si>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</si>
  <si>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</si>
  <si>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</si>
  <si>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</si>
  <si>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</si>
  <si>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</si>
  <si>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</si>
  <si>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</si>
  <si>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</si>
  <si>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</si>
  <si>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</si>
  <si>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</si>
  <si>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</si>
  <si>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</si>
  <si>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</si>
  <si>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</si>
  <si>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</si>
  <si>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</si>
  <si>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</si>
  <si>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</si>
  <si>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</si>
  <si>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</si>
  <si>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</si>
  <si>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</si>
  <si>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</si>
  <si>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</si>
  <si>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</si>
  <si>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</si>
  <si>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</si>
  <si>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</si>
  <si>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</si>
  <si>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</si>
  <si>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</si>
  <si>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</si>
  <si>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</si>
  <si>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</si>
  <si>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</si>
  <si>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</si>
  <si>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</si>
  <si>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</si>
  <si>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</si>
  <si>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</si>
  <si>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</si>
  <si>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</si>
  <si>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</si>
  <si>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</si>
  <si>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</si>
  <si>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</si>
  <si>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</si>
  <si>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</si>
  <si>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</si>
  <si>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</si>
  <si>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</si>
  <si>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</si>
  <si>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</si>
  <si>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</si>
  <si>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</si>
  <si>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</si>
  <si>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</si>
  <si>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</si>
  <si>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</si>
  <si>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</si>
  <si>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</si>
  <si>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</si>
  <si>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</si>
  <si>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</si>
  <si>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</si>
  <si>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</si>
  <si>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</si>
  <si>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</si>
  <si>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</si>
  <si>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</si>
  <si>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</si>
  <si>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</si>
  <si>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</si>
  <si>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</si>
  <si>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</si>
  <si>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</si>
  <si>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</si>
  <si>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</si>
  <si>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</si>
  <si>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</si>
  <si>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</si>
  <si>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</si>
  <si>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</si>
  <si>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</si>
  <si>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</si>
  <si>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</si>
  <si>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</si>
  <si>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</si>
  <si>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</si>
  <si>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</si>
  <si>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</si>
  <si>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</si>
  <si>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</si>
  <si>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</si>
  <si>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</si>
  <si>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</si>
  <si>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</si>
  <si>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</si>
  <si>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</si>
  <si>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</si>
  <si>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</si>
  <si>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</si>
  <si>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</si>
  <si>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</si>
  <si>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</si>
  <si>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</si>
  <si>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</si>
  <si>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</si>
  <si>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</si>
  <si>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</si>
  <si>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</si>
  <si>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</si>
  <si>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</si>
  <si>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</si>
  <si>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</si>
  <si>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</si>
  <si>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</si>
  <si>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АНАЛИЗ ИСПОЛНЕНИЯ БЮДЖЕТА УРМАЕВСКОГО  ПОСЕЛЕНИЯ НА 01.05.2022 г.</t>
  </si>
  <si>
    <t>Исполнено на 01.05.2022</t>
  </si>
  <si>
    <t>Исполнено на 01.05.2021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</si>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</sst>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2" fontId="4" fillId="0" borderId="12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30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49" fontId="5" fillId="30" borderId="12" xfId="54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74" fontId="4" fillId="34" borderId="12" xfId="0" applyNumberFormat="1" applyFont="1" applyFill="1" applyBorder="1" applyAlignment="1">
      <alignment horizontal="right" vertical="center"/>
    </xf>
    <xf numFmtId="0" fontId="3" fillId="30" borderId="12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175" fontId="3" fillId="0" borderId="0" xfId="0" applyNumberFormat="1" applyFont="1" applyAlignment="1">
      <alignment vertical="center"/>
    </xf>
    <xf numFmtId="4" fontId="5" fillId="0" borderId="2" xfId="34" applyNumberFormat="1" applyFont="1" applyAlignment="1" applyProtection="1">
      <alignment horizontal="right" vertical="center" shrinkToFit="1"/>
      <protection/>
    </xf>
    <xf numFmtId="4" fontId="44" fillId="0" borderId="1" xfId="33" applyNumberFormat="1" applyFont="1" applyProtection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50" zoomScaleNormal="150" zoomScalePageLayoutView="0" workbookViewId="0" topLeftCell="A60">
      <selection activeCell="C53" sqref="C53"/>
    </sheetView>
  </sheetViews>
  <sheetFormatPr defaultColWidth="9.00390625" defaultRowHeight="12.75"/>
  <cols>
    <col min="1" max="1" width="80.375" style="19" customWidth="1"/>
    <col min="2" max="2" width="23.75390625" style="19" customWidth="1"/>
    <col min="3" max="3" width="16.625" style="52" customWidth="1"/>
    <col min="4" max="4" width="17.125" style="52" customWidth="1"/>
    <col min="5" max="5" width="14.875" style="20" customWidth="1"/>
    <col min="6" max="6" width="10.625" style="50" customWidth="1"/>
    <col min="7" max="7" width="10.625" style="51" customWidth="1"/>
    <col min="8" max="8" width="9.125" style="19" customWidth="1"/>
    <col min="9" max="9" width="12.75390625" style="19" bestFit="1" customWidth="1"/>
    <col min="10" max="16384" width="9.125" style="19" customWidth="1"/>
  </cols>
  <sheetData>
    <row r="1" spans="1:7" ht="16.5" customHeight="1">
      <c r="A1" s="57" t="s">
        <v>145</v>
      </c>
      <c r="B1" s="57"/>
      <c r="C1" s="57"/>
      <c r="D1" s="57"/>
      <c r="E1" s="57"/>
      <c r="F1" s="57"/>
      <c r="G1" s="57"/>
    </row>
    <row r="2" spans="3:7" ht="14.25" customHeight="1">
      <c r="C2" s="20"/>
      <c r="D2" s="20"/>
      <c r="F2" s="58" t="s">
        <v>112</v>
      </c>
      <c r="G2" s="58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146</v>
      </c>
      <c r="E3" s="21" t="s">
        <v>147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432258.63000000006</v>
      </c>
      <c r="E4" s="41">
        <f>E5+E22</f>
        <v>540656.47</v>
      </c>
      <c r="F4" s="42">
        <f aca="true" t="shared" si="0" ref="F4:F78">D4/C4*100</f>
        <v>9.0289348346375</v>
      </c>
      <c r="G4" s="42">
        <f>D4/E4*100</f>
        <v>79.95069956344</v>
      </c>
    </row>
    <row r="5" spans="1:7" ht="12.75">
      <c r="A5" s="25" t="s">
        <v>15</v>
      </c>
      <c r="B5" s="4"/>
      <c r="C5" s="22">
        <f>C6+C9+C14+C16+C21</f>
        <v>4555810</v>
      </c>
      <c r="D5" s="22">
        <f>D6+D9+D14+D16+D21</f>
        <v>432258.63000000006</v>
      </c>
      <c r="E5" s="22">
        <f>E6+E9+E14+E16+E21</f>
        <v>528556.47</v>
      </c>
      <c r="F5" s="23">
        <f t="shared" si="0"/>
        <v>9.488074129518132</v>
      </c>
      <c r="G5" s="24">
        <f aca="true" t="shared" si="1" ref="G5:G73">D5/E5*100</f>
        <v>81.78097413129765</v>
      </c>
    </row>
    <row r="6" spans="1:7" ht="12.75">
      <c r="A6" s="25" t="s">
        <v>2</v>
      </c>
      <c r="B6" s="4" t="s">
        <v>22</v>
      </c>
      <c r="C6" s="22">
        <f>C7</f>
        <v>179500</v>
      </c>
      <c r="D6" s="22">
        <f>D7</f>
        <v>53685.9</v>
      </c>
      <c r="E6" s="22">
        <f>E7</f>
        <v>67311.28</v>
      </c>
      <c r="F6" s="23">
        <f t="shared" si="0"/>
        <v>29.908579387186627</v>
      </c>
      <c r="G6" s="24">
        <f t="shared" si="1"/>
        <v>79.75765726041757</v>
      </c>
    </row>
    <row r="7" spans="1:7" ht="12.75">
      <c r="A7" s="26" t="s">
        <v>3</v>
      </c>
      <c r="B7" s="1" t="s">
        <v>40</v>
      </c>
      <c r="C7" s="27">
        <v>179500</v>
      </c>
      <c r="D7" s="27">
        <v>53685.9</v>
      </c>
      <c r="E7" s="27">
        <v>67311.28</v>
      </c>
      <c r="F7" s="23">
        <f t="shared" si="0"/>
        <v>29.908579387186627</v>
      </c>
      <c r="G7" s="24">
        <f t="shared" si="1"/>
        <v>79.75765726041757</v>
      </c>
    </row>
    <row r="8" spans="1:7" ht="12.75">
      <c r="A8" s="17" t="s">
        <v>136</v>
      </c>
      <c r="B8" s="1"/>
      <c r="C8" s="27">
        <f>C7*1/3</f>
        <v>59833.333333333336</v>
      </c>
      <c r="D8" s="27">
        <f>D7*1/3</f>
        <v>17895.3</v>
      </c>
      <c r="E8" s="27">
        <f>E7*1/3</f>
        <v>22437.093333333334</v>
      </c>
      <c r="F8" s="23">
        <f t="shared" si="0"/>
        <v>29.908579387186627</v>
      </c>
      <c r="G8" s="24">
        <f t="shared" si="1"/>
        <v>79.75765726041757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262803.03</v>
      </c>
      <c r="E9" s="22">
        <f>E10+E11+E12+E13</f>
        <v>234493.42</v>
      </c>
      <c r="F9" s="23">
        <f t="shared" si="0"/>
        <v>32.38085633316905</v>
      </c>
      <c r="G9" s="24">
        <f t="shared" si="1"/>
        <v>112.07266711364439</v>
      </c>
    </row>
    <row r="10" spans="1:7" ht="38.25">
      <c r="A10" s="29" t="s">
        <v>64</v>
      </c>
      <c r="B10" s="16" t="s">
        <v>81</v>
      </c>
      <c r="C10" s="60">
        <v>367000</v>
      </c>
      <c r="D10" s="61">
        <v>128271.03</v>
      </c>
      <c r="E10" s="27">
        <v>105945.55</v>
      </c>
      <c r="F10" s="23">
        <f t="shared" si="0"/>
        <v>34.95123433242507</v>
      </c>
      <c r="G10" s="24">
        <f t="shared" si="1"/>
        <v>121.07259814121498</v>
      </c>
    </row>
    <row r="11" spans="1:7" ht="51">
      <c r="A11" s="29" t="s">
        <v>65</v>
      </c>
      <c r="B11" s="16" t="s">
        <v>82</v>
      </c>
      <c r="C11" s="60">
        <v>2000</v>
      </c>
      <c r="D11" s="61">
        <v>881.07</v>
      </c>
      <c r="E11" s="27">
        <v>782.27</v>
      </c>
      <c r="F11" s="23">
        <f t="shared" si="0"/>
        <v>44.0535</v>
      </c>
      <c r="G11" s="24">
        <f t="shared" si="1"/>
        <v>112.62991038899615</v>
      </c>
    </row>
    <row r="12" spans="1:7" ht="42" customHeight="1">
      <c r="A12" s="29" t="s">
        <v>66</v>
      </c>
      <c r="B12" s="16" t="s">
        <v>83</v>
      </c>
      <c r="C12" s="60">
        <v>488600</v>
      </c>
      <c r="D12" s="61">
        <v>152221.44</v>
      </c>
      <c r="E12" s="27">
        <v>147002.67</v>
      </c>
      <c r="F12" s="23">
        <f t="shared" si="0"/>
        <v>31.15461318051576</v>
      </c>
      <c r="G12" s="24">
        <f t="shared" si="1"/>
        <v>103.55011919171264</v>
      </c>
    </row>
    <row r="13" spans="1:7" ht="44.25" customHeight="1">
      <c r="A13" s="29" t="s">
        <v>67</v>
      </c>
      <c r="B13" s="16" t="s">
        <v>84</v>
      </c>
      <c r="C13" s="60">
        <v>-46000</v>
      </c>
      <c r="D13" s="61">
        <v>-18570.51</v>
      </c>
      <c r="E13" s="27">
        <v>-19237.07</v>
      </c>
      <c r="F13" s="23"/>
      <c r="G13" s="24">
        <f t="shared" si="1"/>
        <v>96.53502326497745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49767.58</v>
      </c>
      <c r="E14" s="22">
        <f>E15</f>
        <v>199890.14</v>
      </c>
      <c r="F14" s="23">
        <f t="shared" si="0"/>
        <v>51.40747856626382</v>
      </c>
      <c r="G14" s="24">
        <f t="shared" si="1"/>
        <v>24.89746617817167</v>
      </c>
    </row>
    <row r="15" spans="1:7" ht="16.5" customHeight="1">
      <c r="A15" s="30" t="s">
        <v>5</v>
      </c>
      <c r="B15" s="2" t="s">
        <v>41</v>
      </c>
      <c r="C15" s="60">
        <v>96810</v>
      </c>
      <c r="D15" s="60">
        <v>49767.58</v>
      </c>
      <c r="E15" s="27">
        <v>199890.14</v>
      </c>
      <c r="F15" s="23">
        <f t="shared" si="0"/>
        <v>51.40747856626382</v>
      </c>
      <c r="G15" s="24">
        <f t="shared" si="1"/>
        <v>24.89746617817167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64852.119999999995</v>
      </c>
      <c r="E16" s="22">
        <f>E17+E18</f>
        <v>26161.63</v>
      </c>
      <c r="F16" s="23">
        <f t="shared" si="0"/>
        <v>1.8711480423555207</v>
      </c>
      <c r="G16" s="24">
        <f t="shared" si="1"/>
        <v>247.89021173374897</v>
      </c>
    </row>
    <row r="17" spans="1:7" ht="16.5" customHeight="1">
      <c r="A17" s="30" t="s">
        <v>7</v>
      </c>
      <c r="B17" s="2" t="s">
        <v>25</v>
      </c>
      <c r="C17" s="60">
        <v>2504000</v>
      </c>
      <c r="D17" s="60">
        <v>32715.87</v>
      </c>
      <c r="E17" s="27">
        <v>2768.36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32136.25</v>
      </c>
      <c r="E18" s="22">
        <f>E19+E20</f>
        <v>23393.27</v>
      </c>
      <c r="F18" s="23">
        <f t="shared" si="0"/>
        <v>3.340913816405032</v>
      </c>
      <c r="G18" s="24">
        <f t="shared" si="1"/>
        <v>137.373911385625</v>
      </c>
    </row>
    <row r="19" spans="1:7" ht="25.5">
      <c r="A19" s="31" t="s">
        <v>68</v>
      </c>
      <c r="B19" s="2" t="s">
        <v>69</v>
      </c>
      <c r="C19" s="60">
        <v>240400</v>
      </c>
      <c r="D19" s="60">
        <v>4403</v>
      </c>
      <c r="E19" s="27">
        <v>7108</v>
      </c>
      <c r="F19" s="23">
        <f t="shared" si="0"/>
        <v>1.8315307820299502</v>
      </c>
      <c r="G19" s="24">
        <f t="shared" si="1"/>
        <v>61.94428812605515</v>
      </c>
    </row>
    <row r="20" spans="1:7" ht="30" customHeight="1">
      <c r="A20" s="31" t="s">
        <v>70</v>
      </c>
      <c r="B20" s="2" t="s">
        <v>71</v>
      </c>
      <c r="C20" s="60">
        <v>721500</v>
      </c>
      <c r="D20" s="60">
        <v>27733.25</v>
      </c>
      <c r="E20" s="27">
        <v>16285.27</v>
      </c>
      <c r="F20" s="23">
        <f t="shared" si="0"/>
        <v>3.8438322938322935</v>
      </c>
      <c r="G20" s="24">
        <f t="shared" si="1"/>
        <v>170.29653177380538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61">
        <v>1150</v>
      </c>
      <c r="E21" s="22">
        <v>700</v>
      </c>
      <c r="F21" s="23">
        <f t="shared" si="0"/>
        <v>57.49999999999999</v>
      </c>
      <c r="G21" s="24">
        <f t="shared" si="1"/>
        <v>164.28571428571428</v>
      </c>
    </row>
    <row r="22" spans="1:7" ht="12.75">
      <c r="A22" s="32" t="s">
        <v>16</v>
      </c>
      <c r="B22" s="6"/>
      <c r="C22" s="33">
        <f>C23+C27+C33+C34+C30</f>
        <v>231672</v>
      </c>
      <c r="D22" s="33">
        <f>D23+D27+D33+D34+D30</f>
        <v>0</v>
      </c>
      <c r="E22" s="33">
        <f>E23+E27+E33+E34+E30</f>
        <v>12100</v>
      </c>
      <c r="F22" s="23">
        <f t="shared" si="0"/>
        <v>0</v>
      </c>
      <c r="G22" s="24">
        <f t="shared" si="1"/>
        <v>0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customHeight="1" hidden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t="12.75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12.7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7" ht="12.75" hidden="1">
      <c r="A33" s="36" t="s">
        <v>104</v>
      </c>
      <c r="B33" s="5" t="s">
        <v>105</v>
      </c>
      <c r="C33" s="37">
        <v>0</v>
      </c>
      <c r="D33" s="37">
        <v>0</v>
      </c>
      <c r="E33" s="22">
        <v>0</v>
      </c>
      <c r="F33" s="23" t="e">
        <f t="shared" si="0"/>
        <v>#DIV/0!</v>
      </c>
      <c r="G33" s="24" t="e">
        <f t="shared" si="1"/>
        <v>#DIV/0!</v>
      </c>
    </row>
    <row r="34" spans="1:7" ht="17.25" customHeight="1">
      <c r="A34" s="38" t="s">
        <v>106</v>
      </c>
      <c r="B34" s="9"/>
      <c r="C34" s="33">
        <f>C35+C36+C37</f>
        <v>219672</v>
      </c>
      <c r="D34" s="33">
        <f>D35+D36+D37</f>
        <v>0</v>
      </c>
      <c r="E34" s="33">
        <f>E35+E36</f>
        <v>0</v>
      </c>
      <c r="F34" s="23">
        <f t="shared" si="0"/>
        <v>0</v>
      </c>
      <c r="G34" s="24" t="e">
        <f t="shared" si="1"/>
        <v>#DIV/0!</v>
      </c>
    </row>
    <row r="35" spans="1:7" ht="3" customHeight="1" hidden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7" ht="1.5" customHeight="1" hidden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7" ht="17.25" customHeight="1">
      <c r="A37" s="18" t="s">
        <v>139</v>
      </c>
      <c r="B37" s="2" t="s">
        <v>140</v>
      </c>
      <c r="C37" s="35">
        <v>219672</v>
      </c>
      <c r="D37" s="35">
        <v>0</v>
      </c>
      <c r="E37" s="27">
        <v>0</v>
      </c>
      <c r="F37" s="23">
        <f t="shared" si="0"/>
        <v>0</v>
      </c>
      <c r="G37" s="24" t="e">
        <f t="shared" si="1"/>
        <v>#DIV/0!</v>
      </c>
    </row>
    <row r="38" spans="1:7" ht="18" customHeight="1">
      <c r="A38" s="40" t="s">
        <v>8</v>
      </c>
      <c r="B38" s="12" t="s">
        <v>27</v>
      </c>
      <c r="C38" s="41">
        <f>C39+C40+C41+C42+C44+C45+C47+C51+C46+C49+C43+C50</f>
        <v>16005161.7</v>
      </c>
      <c r="D38" s="41">
        <f>D39+D40+D41+D42+D44+D45+D47+D51+D46+D49+D43+D50</f>
        <v>3250902</v>
      </c>
      <c r="E38" s="41">
        <f>E39+E40+E41+E42+E44+E45+E47+E51+E46+E49+E43+E50</f>
        <v>3455828</v>
      </c>
      <c r="F38" s="42">
        <f t="shared" si="0"/>
        <v>20.311584855778122</v>
      </c>
      <c r="G38" s="42">
        <f t="shared" si="1"/>
        <v>94.07013312005111</v>
      </c>
    </row>
    <row r="39" spans="1:7" ht="18.75" customHeight="1">
      <c r="A39" s="30" t="s">
        <v>87</v>
      </c>
      <c r="B39" s="2" t="s">
        <v>115</v>
      </c>
      <c r="C39" s="60">
        <v>8569716</v>
      </c>
      <c r="D39" s="61">
        <v>2859573</v>
      </c>
      <c r="E39" s="27">
        <v>3146838</v>
      </c>
      <c r="F39" s="23">
        <f t="shared" si="0"/>
        <v>33.36835199672895</v>
      </c>
      <c r="G39" s="24">
        <f t="shared" si="1"/>
        <v>90.87131272725193</v>
      </c>
    </row>
    <row r="40" spans="1:7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7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7" ht="49.5" customHeight="1">
      <c r="A42" s="17" t="s">
        <v>113</v>
      </c>
      <c r="B42" s="3" t="s">
        <v>114</v>
      </c>
      <c r="C42" s="27">
        <v>1152961</v>
      </c>
      <c r="D42" s="27">
        <v>0</v>
      </c>
      <c r="E42" s="27">
        <v>0</v>
      </c>
      <c r="F42" s="23">
        <f t="shared" si="0"/>
        <v>0</v>
      </c>
      <c r="G42" s="24" t="e">
        <f t="shared" si="1"/>
        <v>#DIV/0!</v>
      </c>
    </row>
    <row r="43" spans="1:7" ht="38.25" hidden="1">
      <c r="A43" s="17" t="s">
        <v>135</v>
      </c>
      <c r="B43" s="3" t="s">
        <v>126</v>
      </c>
      <c r="C43" s="27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7" ht="25.5" hidden="1">
      <c r="A44" s="30" t="s">
        <v>46</v>
      </c>
      <c r="B44" s="2" t="s">
        <v>118</v>
      </c>
      <c r="C44" s="27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27">
        <v>3076296</v>
      </c>
      <c r="D45" s="27">
        <v>315000</v>
      </c>
      <c r="E45" s="27">
        <v>240000</v>
      </c>
      <c r="F45" s="23">
        <f t="shared" si="0"/>
        <v>10.239586827795504</v>
      </c>
      <c r="G45" s="24">
        <f t="shared" si="1"/>
        <v>131.25</v>
      </c>
      <c r="I45" s="53"/>
    </row>
    <row r="46" spans="1:7" ht="12.75">
      <c r="A46" s="30" t="s">
        <v>124</v>
      </c>
      <c r="B46" s="2" t="s">
        <v>120</v>
      </c>
      <c r="C46" s="61">
        <v>2970380.7</v>
      </c>
      <c r="D46" s="27">
        <v>0</v>
      </c>
      <c r="E46" s="27">
        <v>0</v>
      </c>
      <c r="F46" s="23">
        <f t="shared" si="0"/>
        <v>0</v>
      </c>
      <c r="G46" s="24" t="e">
        <f t="shared" si="1"/>
        <v>#DIV/0!</v>
      </c>
    </row>
    <row r="47" spans="1:7" ht="24.75" customHeight="1">
      <c r="A47" s="18" t="s">
        <v>134</v>
      </c>
      <c r="B47" s="2" t="s">
        <v>121</v>
      </c>
      <c r="C47" s="61">
        <v>235808</v>
      </c>
      <c r="D47" s="61">
        <v>76329</v>
      </c>
      <c r="E47" s="27">
        <v>68987</v>
      </c>
      <c r="F47" s="23">
        <f t="shared" si="0"/>
        <v>32.369130818292845</v>
      </c>
      <c r="G47" s="24">
        <f t="shared" si="1"/>
        <v>110.64258483482394</v>
      </c>
    </row>
    <row r="48" spans="1:7" ht="24" customHeight="1" hidden="1">
      <c r="A48" s="43" t="s">
        <v>50</v>
      </c>
      <c r="B48" s="2" t="s">
        <v>51</v>
      </c>
      <c r="C48" s="27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27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 ht="12.75" hidden="1">
      <c r="A50" s="30" t="s">
        <v>45</v>
      </c>
      <c r="B50" s="2" t="s">
        <v>130</v>
      </c>
      <c r="C50" s="27">
        <v>0</v>
      </c>
      <c r="D50" s="27">
        <v>0</v>
      </c>
      <c r="E50" s="27">
        <v>0</v>
      </c>
      <c r="F50" s="23" t="e">
        <f t="shared" si="0"/>
        <v>#DIV/0!</v>
      </c>
      <c r="G50" s="24" t="e">
        <f t="shared" si="1"/>
        <v>#DIV/0!</v>
      </c>
    </row>
    <row r="51" spans="1:7" ht="12.75">
      <c r="A51" s="28" t="s">
        <v>56</v>
      </c>
      <c r="B51" s="5" t="s">
        <v>122</v>
      </c>
      <c r="C51" s="22">
        <f>C52</f>
        <v>0</v>
      </c>
      <c r="D51" s="22">
        <f>D52</f>
        <v>0</v>
      </c>
      <c r="E51" s="22">
        <f>E52</f>
        <v>3</v>
      </c>
      <c r="F51" s="23" t="e">
        <f t="shared" si="0"/>
        <v>#DIV/0!</v>
      </c>
      <c r="G51" s="24">
        <f t="shared" si="1"/>
        <v>0</v>
      </c>
    </row>
    <row r="52" spans="1:7" ht="12.75">
      <c r="A52" s="30" t="s">
        <v>57</v>
      </c>
      <c r="B52" s="2" t="s">
        <v>123</v>
      </c>
      <c r="C52" s="27">
        <v>0</v>
      </c>
      <c r="D52" s="27">
        <v>0</v>
      </c>
      <c r="E52" s="27">
        <v>3</v>
      </c>
      <c r="F52" s="23" t="e">
        <f t="shared" si="0"/>
        <v>#DIV/0!</v>
      </c>
      <c r="G52" s="24">
        <f t="shared" si="1"/>
        <v>0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20792643.7</v>
      </c>
      <c r="D54" s="41">
        <f>D4+D38</f>
        <v>3683160.63</v>
      </c>
      <c r="E54" s="41">
        <f>E4+E38+E53</f>
        <v>3996484.4699999997</v>
      </c>
      <c r="F54" s="42">
        <f t="shared" si="0"/>
        <v>17.713767826454895</v>
      </c>
      <c r="G54" s="42">
        <f t="shared" si="1"/>
        <v>92.16001357312919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2479216</v>
      </c>
      <c r="D56" s="44">
        <v>616057.82</v>
      </c>
      <c r="E56" s="22">
        <v>616782.34</v>
      </c>
      <c r="F56" s="23">
        <f t="shared" si="0"/>
        <v>24.848896586662878</v>
      </c>
      <c r="G56" s="24">
        <f t="shared" si="1"/>
        <v>99.88253230467006</v>
      </c>
    </row>
    <row r="57" spans="1:7" ht="12.75">
      <c r="A57" s="30" t="s">
        <v>12</v>
      </c>
      <c r="B57" s="2">
        <v>211.213</v>
      </c>
      <c r="C57" s="45">
        <v>1989494</v>
      </c>
      <c r="D57" s="45">
        <v>531147.06</v>
      </c>
      <c r="E57" s="27">
        <v>501501.55</v>
      </c>
      <c r="F57" s="23">
        <f t="shared" si="0"/>
        <v>26.697595468998653</v>
      </c>
      <c r="G57" s="24">
        <f t="shared" si="1"/>
        <v>105.91134962593836</v>
      </c>
    </row>
    <row r="58" spans="1:7" ht="12.75">
      <c r="A58" s="30" t="s">
        <v>19</v>
      </c>
      <c r="B58" s="2">
        <v>223</v>
      </c>
      <c r="C58" s="45">
        <v>52000</v>
      </c>
      <c r="D58" s="27">
        <v>15279.22</v>
      </c>
      <c r="E58" s="27">
        <v>18610.9</v>
      </c>
      <c r="F58" s="23">
        <f t="shared" si="0"/>
        <v>29.383115384615383</v>
      </c>
      <c r="G58" s="24">
        <f t="shared" si="1"/>
        <v>82.09823275607305</v>
      </c>
    </row>
    <row r="59" spans="1:7" ht="12.75">
      <c r="A59" s="30" t="s">
        <v>13</v>
      </c>
      <c r="B59" s="2"/>
      <c r="C59" s="45">
        <f>C56-C57-C58</f>
        <v>437722</v>
      </c>
      <c r="D59" s="27">
        <f>D56-D57-D58</f>
        <v>69631.53999999989</v>
      </c>
      <c r="E59" s="27">
        <f>E56-E57-E58</f>
        <v>96669.88999999998</v>
      </c>
      <c r="F59" s="23">
        <f t="shared" si="0"/>
        <v>15.907708545606546</v>
      </c>
      <c r="G59" s="24">
        <f t="shared" si="1"/>
        <v>72.03022575074814</v>
      </c>
    </row>
    <row r="60" spans="1:7" ht="16.5" customHeight="1">
      <c r="A60" s="28" t="s">
        <v>20</v>
      </c>
      <c r="B60" s="13" t="s">
        <v>33</v>
      </c>
      <c r="C60" s="44">
        <v>235808</v>
      </c>
      <c r="D60" s="44">
        <v>72363.98</v>
      </c>
      <c r="E60" s="22">
        <v>65887.01</v>
      </c>
      <c r="F60" s="23">
        <f t="shared" si="0"/>
        <v>30.687669629529108</v>
      </c>
      <c r="G60" s="24">
        <f t="shared" si="1"/>
        <v>109.83042029073712</v>
      </c>
    </row>
    <row r="61" spans="1:7" ht="15.75" customHeight="1">
      <c r="A61" s="28" t="s">
        <v>28</v>
      </c>
      <c r="B61" s="13" t="s">
        <v>29</v>
      </c>
      <c r="C61" s="44">
        <v>390000</v>
      </c>
      <c r="D61" s="44">
        <v>122608</v>
      </c>
      <c r="E61" s="22">
        <v>89550</v>
      </c>
      <c r="F61" s="23">
        <f t="shared" si="0"/>
        <v>31.437948717948714</v>
      </c>
      <c r="G61" s="24">
        <f t="shared" si="1"/>
        <v>136.91568955890563</v>
      </c>
    </row>
    <row r="62" spans="1:7" ht="15.75" customHeight="1">
      <c r="A62" s="28" t="s">
        <v>149</v>
      </c>
      <c r="B62" s="13" t="s">
        <v>148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6417566.2</v>
      </c>
      <c r="D63" s="22">
        <f>D65+D66+D67+D64</f>
        <v>410000</v>
      </c>
      <c r="E63" s="22">
        <f>E65+E66+E67+E64</f>
        <v>299789</v>
      </c>
      <c r="F63" s="23">
        <f t="shared" si="0"/>
        <v>6.388714774769289</v>
      </c>
      <c r="G63" s="24">
        <f t="shared" si="1"/>
        <v>136.76285654243486</v>
      </c>
    </row>
    <row r="64" spans="1:7" ht="12.75">
      <c r="A64" s="30" t="s">
        <v>127</v>
      </c>
      <c r="B64" s="14" t="s">
        <v>128</v>
      </c>
      <c r="C64" s="27">
        <v>15000</v>
      </c>
      <c r="D64" s="27">
        <v>0</v>
      </c>
      <c r="E64" s="27">
        <v>0</v>
      </c>
      <c r="F64" s="23">
        <f t="shared" si="0"/>
        <v>0</v>
      </c>
      <c r="G64" s="24" t="e">
        <f t="shared" si="1"/>
        <v>#DIV/0!</v>
      </c>
    </row>
    <row r="65" spans="1:7" ht="12.75">
      <c r="A65" s="30" t="s">
        <v>72</v>
      </c>
      <c r="B65" s="14" t="s">
        <v>73</v>
      </c>
      <c r="C65" s="27">
        <v>40607.2</v>
      </c>
      <c r="D65" s="27">
        <v>0</v>
      </c>
      <c r="E65" s="27">
        <v>0</v>
      </c>
      <c r="F65" s="23">
        <f t="shared" si="0"/>
        <v>0</v>
      </c>
      <c r="G65" s="24" t="e">
        <f t="shared" si="1"/>
        <v>#DIV/0!</v>
      </c>
    </row>
    <row r="66" spans="1:7" ht="12.75">
      <c r="A66" s="30" t="s">
        <v>59</v>
      </c>
      <c r="B66" s="14" t="s">
        <v>61</v>
      </c>
      <c r="C66" s="45">
        <v>6205959</v>
      </c>
      <c r="D66" s="45">
        <v>394000</v>
      </c>
      <c r="E66" s="27">
        <v>270000</v>
      </c>
      <c r="F66" s="23">
        <f t="shared" si="0"/>
        <v>6.34873675446454</v>
      </c>
      <c r="G66" s="24">
        <f t="shared" si="1"/>
        <v>145.92592592592592</v>
      </c>
    </row>
    <row r="67" spans="1:7" ht="12.75">
      <c r="A67" s="30" t="s">
        <v>37</v>
      </c>
      <c r="B67" s="14" t="s">
        <v>34</v>
      </c>
      <c r="C67" s="45">
        <v>156000</v>
      </c>
      <c r="D67" s="45">
        <v>16000</v>
      </c>
      <c r="E67" s="27">
        <v>29789</v>
      </c>
      <c r="F67" s="23">
        <f t="shared" si="0"/>
        <v>10.256410256410255</v>
      </c>
      <c r="G67" s="24">
        <f t="shared" si="1"/>
        <v>53.711101413273354</v>
      </c>
    </row>
    <row r="68" spans="1:7" ht="12.75">
      <c r="A68" s="28" t="s">
        <v>52</v>
      </c>
      <c r="B68" s="13" t="s">
        <v>53</v>
      </c>
      <c r="C68" s="44">
        <f>C69+C70+C71+C72</f>
        <v>6488397.5</v>
      </c>
      <c r="D68" s="44">
        <f>D69+D70+D71+D72</f>
        <v>654741.24</v>
      </c>
      <c r="E68" s="44">
        <f>E69+E70+E71+E72</f>
        <v>702609.54</v>
      </c>
      <c r="F68" s="23">
        <f t="shared" si="0"/>
        <v>10.090954507642296</v>
      </c>
      <c r="G68" s="24">
        <f t="shared" si="1"/>
        <v>93.18706944969747</v>
      </c>
    </row>
    <row r="69" spans="1:7" ht="12.75">
      <c r="A69" s="30" t="s">
        <v>54</v>
      </c>
      <c r="B69" s="14" t="s">
        <v>55</v>
      </c>
      <c r="C69" s="45">
        <v>2941795.5</v>
      </c>
      <c r="D69" s="27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 ht="12.75">
      <c r="A70" s="30" t="s">
        <v>43</v>
      </c>
      <c r="B70" s="14" t="s">
        <v>42</v>
      </c>
      <c r="C70" s="45">
        <v>632000</v>
      </c>
      <c r="D70" s="45">
        <v>134765.83</v>
      </c>
      <c r="E70" s="27">
        <v>90298.3</v>
      </c>
      <c r="F70" s="23">
        <f t="shared" si="0"/>
        <v>21.32370727848101</v>
      </c>
      <c r="G70" s="24">
        <f t="shared" si="1"/>
        <v>149.24514636488172</v>
      </c>
    </row>
    <row r="71" spans="1:7" ht="12.75">
      <c r="A71" s="30" t="s">
        <v>36</v>
      </c>
      <c r="B71" s="14" t="s">
        <v>35</v>
      </c>
      <c r="C71" s="45">
        <v>1872311</v>
      </c>
      <c r="D71" s="45">
        <v>155926.72</v>
      </c>
      <c r="E71" s="27">
        <v>241315.54</v>
      </c>
      <c r="F71" s="23">
        <f t="shared" si="0"/>
        <v>8.3280352462812</v>
      </c>
      <c r="G71" s="24">
        <f t="shared" si="1"/>
        <v>64.61528337545109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364048.69</v>
      </c>
      <c r="E72" s="27">
        <v>370995.7</v>
      </c>
      <c r="F72" s="23">
        <f t="shared" si="0"/>
        <v>34.9277399497837</v>
      </c>
      <c r="G72" s="24">
        <f t="shared" si="1"/>
        <v>98.12746886284665</v>
      </c>
    </row>
    <row r="73" spans="1:7" ht="14.25" customHeight="1">
      <c r="A73" s="28" t="s">
        <v>17</v>
      </c>
      <c r="B73" s="13" t="s">
        <v>30</v>
      </c>
      <c r="C73" s="44">
        <v>6638656</v>
      </c>
      <c r="D73" s="44">
        <v>462164.48</v>
      </c>
      <c r="E73" s="22">
        <v>667462.14</v>
      </c>
      <c r="F73" s="23">
        <f t="shared" si="0"/>
        <v>6.961717552468451</v>
      </c>
      <c r="G73" s="24">
        <f t="shared" si="1"/>
        <v>69.24205169150119</v>
      </c>
    </row>
    <row r="74" spans="1:7" ht="15.75" customHeight="1">
      <c r="A74" s="28" t="s">
        <v>38</v>
      </c>
      <c r="B74" s="13" t="s">
        <v>47</v>
      </c>
      <c r="C74" s="44">
        <v>240000</v>
      </c>
      <c r="D74" s="22">
        <v>0</v>
      </c>
      <c r="E74" s="22">
        <v>0</v>
      </c>
      <c r="F74" s="23">
        <f t="shared" si="0"/>
        <v>0</v>
      </c>
      <c r="G74" s="24" t="e">
        <f>D74/E74*100</f>
        <v>#DIV/0!</v>
      </c>
    </row>
    <row r="75" spans="1:7" ht="12.75">
      <c r="A75" s="28" t="s">
        <v>111</v>
      </c>
      <c r="B75" s="5">
        <v>1000</v>
      </c>
      <c r="C75" s="44">
        <f>C76</f>
        <v>10000</v>
      </c>
      <c r="D75" s="44">
        <v>0</v>
      </c>
      <c r="E75" s="44">
        <v>0</v>
      </c>
      <c r="F75" s="23">
        <f t="shared" si="0"/>
        <v>0</v>
      </c>
      <c r="G75" s="24" t="e">
        <f>D75/E75*100</f>
        <v>#DIV/0!</v>
      </c>
    </row>
    <row r="76" spans="1:7" ht="12.75">
      <c r="A76" s="30" t="s">
        <v>76</v>
      </c>
      <c r="B76" s="14" t="s">
        <v>77</v>
      </c>
      <c r="C76" s="45">
        <v>10000</v>
      </c>
      <c r="D76" s="45">
        <v>0</v>
      </c>
      <c r="E76" s="45">
        <v>0</v>
      </c>
      <c r="F76" s="23">
        <f t="shared" si="0"/>
        <v>0</v>
      </c>
      <c r="G76" s="24" t="e">
        <f>D76/E76*100</f>
        <v>#DIV/0!</v>
      </c>
    </row>
    <row r="77" spans="1:7" ht="14.25" customHeight="1">
      <c r="A77" s="28" t="s">
        <v>39</v>
      </c>
      <c r="B77" s="13" t="s">
        <v>48</v>
      </c>
      <c r="C77" s="44">
        <v>30000</v>
      </c>
      <c r="D77" s="22">
        <v>0</v>
      </c>
      <c r="E77" s="22">
        <v>0</v>
      </c>
      <c r="F77" s="23">
        <f t="shared" si="0"/>
        <v>0</v>
      </c>
      <c r="G77" s="24" t="e">
        <f>D77/E77*100</f>
        <v>#DIV/0!</v>
      </c>
    </row>
    <row r="78" spans="1:7" s="54" customFormat="1" ht="17.25" customHeight="1">
      <c r="A78" s="46" t="s">
        <v>14</v>
      </c>
      <c r="B78" s="15"/>
      <c r="C78" s="47">
        <f>C77+C75+C74+C73+C68+C63+C61+C60+C56+C62</f>
        <v>22931643.7</v>
      </c>
      <c r="D78" s="47">
        <f>D77+D75+D74+D73+D68+D63+D61+D60+D56</f>
        <v>2337935.52</v>
      </c>
      <c r="E78" s="47">
        <f>E56+E60+E61+E63+E68+E73+E74+E77+E75</f>
        <v>2442080.0300000003</v>
      </c>
      <c r="F78" s="42">
        <f t="shared" si="0"/>
        <v>10.195237422078035</v>
      </c>
      <c r="G78" s="42">
        <f>D78/E78*100</f>
        <v>95.73541781102071</v>
      </c>
    </row>
    <row r="79" spans="1:7" ht="18" customHeight="1">
      <c r="A79" s="36" t="s">
        <v>31</v>
      </c>
      <c r="B79" s="5"/>
      <c r="C79" s="48">
        <f>C54-C78</f>
        <v>-2139000</v>
      </c>
      <c r="D79" s="49">
        <f>D54-D78</f>
        <v>1345225.1099999999</v>
      </c>
      <c r="E79" s="49">
        <f>E54-E78</f>
        <v>1554404.4399999995</v>
      </c>
      <c r="F79" s="23"/>
      <c r="G79" s="24"/>
    </row>
    <row r="80" spans="3:4" ht="6" customHeight="1">
      <c r="C80" s="59"/>
      <c r="D80" s="59"/>
    </row>
    <row r="81" spans="3:4" ht="17.25" customHeight="1" hidden="1">
      <c r="C81" s="59"/>
      <c r="D81" s="59"/>
    </row>
    <row r="82" spans="1:7" ht="15" customHeight="1">
      <c r="A82" s="19" t="s">
        <v>142</v>
      </c>
      <c r="F82" s="56" t="s">
        <v>141</v>
      </c>
      <c r="G82" s="56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</sheetData>
  <sheetProtection/>
  <mergeCells count="5">
    <mergeCell ref="F82:G82"/>
    <mergeCell ref="A1:G1"/>
    <mergeCell ref="F2:G2"/>
    <mergeCell ref="C80:D80"/>
    <mergeCell ref="C81:D81"/>
  </mergeCells>
  <printOptions horizontalCentered="1"/>
  <pageMargins left="0.7086614173228347" right="0.1968503937007874" top="0.15748031496062992" bottom="0.1968503937007874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2022-05-12T05:05:46Z</cp:lastPrinted>
  <dcterms:created xsi:type="dcterms:W3CDTF">2006-03-13T07:15:44Z</dcterms:created>
  <dcterms:modified xsi:type="dcterms:W3CDTF">2022-07-07T07:31:34Z</dcterms:modified>
  <cp:category/>
  <cp:version/>
  <cp:contentType/>
  <cp:contentStatus/>
</cp:coreProperties>
</file>